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ТС\Проект ТС на 2024 год\ТС на 2024 год проект\"/>
    </mc:Choice>
  </mc:AlternateContent>
  <xr:revisionPtr revIDLastSave="0" documentId="13_ncr:1_{B5CB6165-0F14-45FF-924E-13175A6195F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 КД 1,029" sheetId="2" r:id="rId1"/>
  </sheets>
  <externalReferences>
    <externalReference r:id="rId2"/>
  </externalReferences>
  <definedNames>
    <definedName name="table0200" localSheetId="0">#REF!</definedName>
    <definedName name="table0200">#REF!</definedName>
    <definedName name="table0300" localSheetId="0">#REF!</definedName>
    <definedName name="table0300">#REF!</definedName>
    <definedName name="table0400" localSheetId="0">#REF!</definedName>
    <definedName name="table0400">#REF!</definedName>
    <definedName name="table0401" localSheetId="0">#REF!</definedName>
    <definedName name="table0401">#REF!</definedName>
    <definedName name="table0500" localSheetId="0">#REF!</definedName>
    <definedName name="table0500">#REF!</definedName>
    <definedName name="table0600" localSheetId="0">#REF!</definedName>
    <definedName name="table0600">#REF!</definedName>
    <definedName name="table0620" localSheetId="0">#REF!</definedName>
    <definedName name="table0620">#REF!</definedName>
    <definedName name="table0621" localSheetId="0">#REF!</definedName>
    <definedName name="table0621">#REF!</definedName>
    <definedName name="table0625" localSheetId="0">#REF!</definedName>
    <definedName name="table0625">#REF!</definedName>
    <definedName name="table0710" localSheetId="0">#REF!</definedName>
    <definedName name="table0710">#REF!</definedName>
    <definedName name="table0720" localSheetId="0">#REF!</definedName>
    <definedName name="table0720">#REF!</definedName>
    <definedName name="table0730" localSheetId="0">#REF!</definedName>
    <definedName name="table0730">#REF!</definedName>
    <definedName name="table0750" localSheetId="0">#REF!</definedName>
    <definedName name="table0750">#REF!</definedName>
    <definedName name="table0900" localSheetId="0">#REF!</definedName>
    <definedName name="table0900">#REF!</definedName>
    <definedName name="table100" localSheetId="0">#REF!</definedName>
    <definedName name="table100">#REF!</definedName>
    <definedName name="table1110" localSheetId="0">#REF!</definedName>
    <definedName name="table1110">#REF!</definedName>
    <definedName name="table1110_1" localSheetId="0">#REF!</definedName>
    <definedName name="table1110_1">#REF!</definedName>
    <definedName name="table1110_2" localSheetId="0">#REF!</definedName>
    <definedName name="table1110_2">#REF!</definedName>
    <definedName name="table1112" localSheetId="0">#REF!</definedName>
    <definedName name="table1112">#REF!</definedName>
    <definedName name="table1113" localSheetId="0">#REF!</definedName>
    <definedName name="table1113">#REF!</definedName>
    <definedName name="table1200" localSheetId="0">#REF!</definedName>
    <definedName name="table1200">#REF!</definedName>
    <definedName name="table1500" localSheetId="0">#REF!</definedName>
    <definedName name="table1500">#REF!</definedName>
    <definedName name="table1600" localSheetId="0">#REF!</definedName>
    <definedName name="table1600">#REF!</definedName>
    <definedName name="table1700" localSheetId="0">#REF!</definedName>
    <definedName name="table1700">#REF!</definedName>
    <definedName name="table1710" localSheetId="0">#REF!</definedName>
    <definedName name="table1710">#REF!</definedName>
    <definedName name="table1800" localSheetId="0">#REF!</definedName>
    <definedName name="table1800">#REF!</definedName>
    <definedName name="table1801" localSheetId="0">#REF!</definedName>
    <definedName name="table1801">#REF!</definedName>
    <definedName name="table1900" localSheetId="0">#REF!</definedName>
    <definedName name="table1900">#REF!</definedName>
    <definedName name="table200" localSheetId="0">#REF!</definedName>
    <definedName name="table200">#REF!</definedName>
    <definedName name="table2000" localSheetId="0">#REF!</definedName>
    <definedName name="table2000">#REF!</definedName>
    <definedName name="table2401" localSheetId="0">#REF!</definedName>
    <definedName name="table2401">#REF!</definedName>
    <definedName name="table300" localSheetId="0">#REF!</definedName>
    <definedName name="table300">#REF!</definedName>
    <definedName name="table3010" localSheetId="0">#REF!</definedName>
    <definedName name="table3010">#REF!</definedName>
    <definedName name="table3210" localSheetId="0">#REF!</definedName>
    <definedName name="table3210">#REF!</definedName>
    <definedName name="table3210_1" localSheetId="0">#REF!</definedName>
    <definedName name="table3210_1">#REF!</definedName>
    <definedName name="table3300" localSheetId="0">#REF!</definedName>
    <definedName name="table3300">#REF!</definedName>
    <definedName name="table3402" localSheetId="0">#REF!</definedName>
    <definedName name="table3402">#REF!</definedName>
    <definedName name="table3403" localSheetId="0">#REF!</definedName>
    <definedName name="table3403">#REF!</definedName>
    <definedName name="table3600" localSheetId="0">#REF!</definedName>
    <definedName name="table3600">#REF!</definedName>
    <definedName name="table3650" localSheetId="0">#REF!</definedName>
    <definedName name="table3650">#REF!</definedName>
    <definedName name="table3700" localSheetId="0">#REF!</definedName>
    <definedName name="table3700">#REF!</definedName>
    <definedName name="table400" localSheetId="0">#REF!</definedName>
    <definedName name="table400">#REF!</definedName>
    <definedName name="table401" localSheetId="0">#REF!</definedName>
    <definedName name="table401">#REF!</definedName>
    <definedName name="table500" localSheetId="0">#REF!</definedName>
    <definedName name="table500">#REF!</definedName>
    <definedName name="table600" localSheetId="0">#REF!</definedName>
    <definedName name="table600">#REF!</definedName>
    <definedName name="table620" localSheetId="0">#REF!</definedName>
    <definedName name="table620">#REF!</definedName>
    <definedName name="table621" localSheetId="0">#REF!</definedName>
    <definedName name="table621">#REF!</definedName>
    <definedName name="table625" localSheetId="0">#REF!</definedName>
    <definedName name="table625">#REF!</definedName>
    <definedName name="table710" localSheetId="0">#REF!</definedName>
    <definedName name="table710">#REF!</definedName>
    <definedName name="table720" localSheetId="0">#REF!</definedName>
    <definedName name="table720">#REF!</definedName>
    <definedName name="table730" localSheetId="0">#REF!</definedName>
    <definedName name="table730">#REF!</definedName>
    <definedName name="table750" localSheetId="0">#REF!</definedName>
    <definedName name="table750">#REF!</definedName>
    <definedName name="table900" localSheetId="0">#REF!</definedName>
    <definedName name="table900">#REF!</definedName>
    <definedName name="а1" localSheetId="0">'[1]99'!#REF!</definedName>
    <definedName name="а1">'[1]99'!#REF!</definedName>
    <definedName name="аа" localSheetId="0">'[1]99'!#REF!</definedName>
    <definedName name="аа">'[1]99'!#REF!</definedName>
    <definedName name="ВАК" localSheetId="0">'[1]99'!#REF!</definedName>
    <definedName name="ВАК">'[1]99'!#REF!</definedName>
    <definedName name="_xlnm.Print_Titles" localSheetId="0">'с КД 1,029'!$A:$B,'с КД 1,029'!#REF!</definedName>
    <definedName name="кк" localSheetId="0">'[1]99'!#REF!</definedName>
    <definedName name="кк">'[1]99'!#REF!</definedName>
    <definedName name="п" localSheetId="0">'[1]99'!#REF!</definedName>
    <definedName name="п">'[1]99'!#REF!</definedName>
  </definedNames>
  <calcPr calcId="191029" calcOnSave="0"/>
</workbook>
</file>

<file path=xl/calcChain.xml><?xml version="1.0" encoding="utf-8"?>
<calcChain xmlns="http://schemas.openxmlformats.org/spreadsheetml/2006/main">
  <c r="H194" i="2" l="1"/>
  <c r="N194" i="2" s="1"/>
  <c r="H192" i="2"/>
  <c r="N192" i="2" s="1"/>
  <c r="H191" i="2"/>
  <c r="N191" i="2" s="1"/>
  <c r="H190" i="2"/>
  <c r="H189" i="2"/>
  <c r="H188" i="2"/>
  <c r="N188" i="2" s="1"/>
  <c r="H185" i="2"/>
  <c r="N185" i="2" s="1"/>
  <c r="H183" i="2"/>
  <c r="H182" i="2"/>
  <c r="N182" i="2" s="1"/>
  <c r="H181" i="2"/>
  <c r="N181" i="2" s="1"/>
  <c r="H180" i="2"/>
  <c r="N180" i="2" s="1"/>
  <c r="H177" i="2"/>
  <c r="H176" i="2"/>
  <c r="H175" i="2"/>
  <c r="N175" i="2" s="1"/>
  <c r="H174" i="2"/>
  <c r="N174" i="2" s="1"/>
  <c r="J174" i="2" s="1"/>
  <c r="H173" i="2"/>
  <c r="H172" i="2"/>
  <c r="H171" i="2"/>
  <c r="N171" i="2" s="1"/>
  <c r="J171" i="2" s="1"/>
  <c r="H169" i="2"/>
  <c r="N169" i="2" s="1"/>
  <c r="H166" i="2"/>
  <c r="N166" i="2" s="1"/>
  <c r="H164" i="2"/>
  <c r="N164" i="2" s="1"/>
  <c r="H163" i="2"/>
  <c r="N163" i="2" s="1"/>
  <c r="H162" i="2"/>
  <c r="N162" i="2" s="1"/>
  <c r="H161" i="2"/>
  <c r="N161" i="2" s="1"/>
  <c r="H160" i="2"/>
  <c r="N160" i="2" s="1"/>
  <c r="H159" i="2"/>
  <c r="N159" i="2" s="1"/>
  <c r="H157" i="2"/>
  <c r="N157" i="2" s="1"/>
  <c r="H156" i="2"/>
  <c r="H153" i="2"/>
  <c r="N153" i="2" s="1"/>
  <c r="H152" i="2"/>
  <c r="N152" i="2" s="1"/>
  <c r="H150" i="2"/>
  <c r="N150" i="2" s="1"/>
  <c r="O150" i="2" s="1"/>
  <c r="H149" i="2"/>
  <c r="H148" i="2"/>
  <c r="N148" i="2" s="1"/>
  <c r="H147" i="2"/>
  <c r="N147" i="2" s="1"/>
  <c r="O147" i="2" s="1"/>
  <c r="H146" i="2"/>
  <c r="H145" i="2"/>
  <c r="N145" i="2" s="1"/>
  <c r="H144" i="2"/>
  <c r="N144" i="2" s="1"/>
  <c r="O144" i="2" s="1"/>
  <c r="H142" i="2"/>
  <c r="H139" i="2"/>
  <c r="N139" i="2" s="1"/>
  <c r="H138" i="2"/>
  <c r="N138" i="2" s="1"/>
  <c r="H136" i="2"/>
  <c r="N136" i="2" s="1"/>
  <c r="H135" i="2"/>
  <c r="N135" i="2" s="1"/>
  <c r="H134" i="2"/>
  <c r="N134" i="2" s="1"/>
  <c r="H133" i="2"/>
  <c r="N133" i="2" s="1"/>
  <c r="H132" i="2"/>
  <c r="N132" i="2" s="1"/>
  <c r="H131" i="2"/>
  <c r="N131" i="2" s="1"/>
  <c r="H130" i="2"/>
  <c r="N130" i="2" s="1"/>
  <c r="H129" i="2"/>
  <c r="N129" i="2" s="1"/>
  <c r="H128" i="2"/>
  <c r="N128" i="2" s="1"/>
  <c r="H127" i="2"/>
  <c r="N127" i="2" s="1"/>
  <c r="H126" i="2"/>
  <c r="N126" i="2" s="1"/>
  <c r="H125" i="2"/>
  <c r="N125" i="2" s="1"/>
  <c r="H123" i="2"/>
  <c r="H120" i="2"/>
  <c r="H119" i="2"/>
  <c r="N119" i="2" s="1"/>
  <c r="H118" i="2"/>
  <c r="N118" i="2" s="1"/>
  <c r="H117" i="2"/>
  <c r="H114" i="2" s="1"/>
  <c r="H116" i="2"/>
  <c r="H113" i="2"/>
  <c r="N113" i="2" s="1"/>
  <c r="H112" i="2"/>
  <c r="N112" i="2" s="1"/>
  <c r="H111" i="2"/>
  <c r="N111" i="2" s="1"/>
  <c r="H110" i="2"/>
  <c r="N110" i="2" s="1"/>
  <c r="H108" i="2"/>
  <c r="H107" i="2"/>
  <c r="H104" i="2"/>
  <c r="H103" i="2"/>
  <c r="N103" i="2" s="1"/>
  <c r="O103" i="2" s="1"/>
  <c r="H102" i="2"/>
  <c r="N102" i="2" s="1"/>
  <c r="H101" i="2"/>
  <c r="N101" i="2" s="1"/>
  <c r="H100" i="2"/>
  <c r="N100" i="2" s="1"/>
  <c r="O100" i="2" s="1"/>
  <c r="H99" i="2"/>
  <c r="H98" i="2"/>
  <c r="H97" i="2"/>
  <c r="H96" i="2"/>
  <c r="N96" i="2" s="1"/>
  <c r="H93" i="2"/>
  <c r="N93" i="2" s="1"/>
  <c r="H92" i="2"/>
  <c r="N92" i="2" s="1"/>
  <c r="H91" i="2"/>
  <c r="N91" i="2" s="1"/>
  <c r="H90" i="2"/>
  <c r="H89" i="2"/>
  <c r="N89" i="2" s="1"/>
  <c r="H88" i="2"/>
  <c r="N88" i="2" s="1"/>
  <c r="H86" i="2"/>
  <c r="H83" i="2"/>
  <c r="N83" i="2" s="1"/>
  <c r="H82" i="2"/>
  <c r="H81" i="2"/>
  <c r="N81" i="2" s="1"/>
  <c r="H80" i="2"/>
  <c r="N80" i="2" s="1"/>
  <c r="H79" i="2"/>
  <c r="N79" i="2" s="1"/>
  <c r="J79" i="2" s="1"/>
  <c r="H78" i="2"/>
  <c r="H76" i="2"/>
  <c r="N76" i="2" s="1"/>
  <c r="H75" i="2"/>
  <c r="H74" i="2"/>
  <c r="H73" i="2"/>
  <c r="H70" i="2"/>
  <c r="N70" i="2" s="1"/>
  <c r="H69" i="2"/>
  <c r="H68" i="2"/>
  <c r="N68" i="2" s="1"/>
  <c r="H67" i="2"/>
  <c r="N67" i="2" s="1"/>
  <c r="H66" i="2"/>
  <c r="H65" i="2"/>
  <c r="H64" i="2"/>
  <c r="H63" i="2"/>
  <c r="H62" i="2"/>
  <c r="N62" i="2" s="1"/>
  <c r="H61" i="2"/>
  <c r="N61" i="2" s="1"/>
  <c r="H58" i="2"/>
  <c r="H57" i="2"/>
  <c r="N57" i="2" s="1"/>
  <c r="H56" i="2"/>
  <c r="N56" i="2" s="1"/>
  <c r="O56" i="2" s="1"/>
  <c r="H55" i="2"/>
  <c r="H54" i="2"/>
  <c r="N54" i="2" s="1"/>
  <c r="H53" i="2"/>
  <c r="H52" i="2"/>
  <c r="N52" i="2" s="1"/>
  <c r="H51" i="2"/>
  <c r="N51" i="2" s="1"/>
  <c r="H49" i="2"/>
  <c r="H46" i="2"/>
  <c r="H45" i="2"/>
  <c r="N45" i="2" s="1"/>
  <c r="H44" i="2"/>
  <c r="N44" i="2" s="1"/>
  <c r="H43" i="2"/>
  <c r="N43" i="2" s="1"/>
  <c r="H42" i="2"/>
  <c r="N42" i="2" s="1"/>
  <c r="H41" i="2"/>
  <c r="N41" i="2" s="1"/>
  <c r="H40" i="2"/>
  <c r="H39" i="2"/>
  <c r="N39" i="2" s="1"/>
  <c r="H38" i="2"/>
  <c r="N38" i="2" s="1"/>
  <c r="H37" i="2"/>
  <c r="N37" i="2" s="1"/>
  <c r="H36" i="2"/>
  <c r="H35" i="2"/>
  <c r="H34" i="2"/>
  <c r="H33" i="2"/>
  <c r="N33" i="2" s="1"/>
  <c r="H32" i="2"/>
  <c r="N32" i="2" s="1"/>
  <c r="H30" i="2"/>
  <c r="N30" i="2" s="1"/>
  <c r="H29" i="2"/>
  <c r="N29" i="2" s="1"/>
  <c r="H28" i="2"/>
  <c r="N28" i="2" s="1"/>
  <c r="H27" i="2"/>
  <c r="N27" i="2" s="1"/>
  <c r="H26" i="2"/>
  <c r="H23" i="2"/>
  <c r="N23" i="2" s="1"/>
  <c r="H22" i="2"/>
  <c r="N22" i="2" s="1"/>
  <c r="H21" i="2"/>
  <c r="N21" i="2" s="1"/>
  <c r="O21" i="2" s="1"/>
  <c r="H20" i="2"/>
  <c r="N20" i="2" s="1"/>
  <c r="H19" i="2"/>
  <c r="H16" i="2"/>
  <c r="H17" i="2"/>
  <c r="N17" i="2" s="1"/>
  <c r="O17" i="2" s="1"/>
  <c r="H15" i="2"/>
  <c r="N15" i="2" s="1"/>
  <c r="N190" i="2"/>
  <c r="J190" i="2" s="1"/>
  <c r="N189" i="2"/>
  <c r="J189" i="2" s="1"/>
  <c r="C186" i="2"/>
  <c r="N183" i="2"/>
  <c r="C178" i="2"/>
  <c r="N177" i="2"/>
  <c r="J177" i="2" s="1"/>
  <c r="N176" i="2"/>
  <c r="O176" i="2" s="1"/>
  <c r="N173" i="2"/>
  <c r="O173" i="2" s="1"/>
  <c r="N172" i="2"/>
  <c r="O172" i="2" s="1"/>
  <c r="C167" i="2"/>
  <c r="N156" i="2"/>
  <c r="C154" i="2"/>
  <c r="N149" i="2"/>
  <c r="J149" i="2" s="1"/>
  <c r="N146" i="2"/>
  <c r="J146" i="2" s="1"/>
  <c r="N142" i="2"/>
  <c r="O142" i="2" s="1"/>
  <c r="C140" i="2"/>
  <c r="N123" i="2"/>
  <c r="C121" i="2"/>
  <c r="N120" i="2"/>
  <c r="O120" i="2" s="1"/>
  <c r="N116" i="2"/>
  <c r="J116" i="2" s="1"/>
  <c r="C114" i="2"/>
  <c r="N109" i="2"/>
  <c r="O109" i="2" s="1"/>
  <c r="N108" i="2"/>
  <c r="C105" i="2"/>
  <c r="N104" i="2"/>
  <c r="J104" i="2" s="1"/>
  <c r="N99" i="2"/>
  <c r="J99" i="2" s="1"/>
  <c r="N98" i="2"/>
  <c r="O98" i="2" s="1"/>
  <c r="J98" i="2"/>
  <c r="C94" i="2"/>
  <c r="N86" i="2"/>
  <c r="C84" i="2"/>
  <c r="N82" i="2"/>
  <c r="O82" i="2" s="1"/>
  <c r="N78" i="2"/>
  <c r="O78" i="2" s="1"/>
  <c r="N75" i="2"/>
  <c r="O75" i="2" s="1"/>
  <c r="J75" i="2"/>
  <c r="C71" i="2"/>
  <c r="N69" i="2"/>
  <c r="N66" i="2"/>
  <c r="N65" i="2"/>
  <c r="N64" i="2"/>
  <c r="N63" i="2"/>
  <c r="C59" i="2"/>
  <c r="N58" i="2"/>
  <c r="O58" i="2" s="1"/>
  <c r="J58" i="2"/>
  <c r="N55" i="2"/>
  <c r="J55" i="2" s="1"/>
  <c r="N53" i="2"/>
  <c r="O53" i="2" s="1"/>
  <c r="N49" i="2"/>
  <c r="C47" i="2"/>
  <c r="N46" i="2"/>
  <c r="N40" i="2"/>
  <c r="N36" i="2"/>
  <c r="N35" i="2"/>
  <c r="N34" i="2"/>
  <c r="C24" i="2"/>
  <c r="N19" i="2"/>
  <c r="O19" i="2" s="1"/>
  <c r="N16" i="2"/>
  <c r="O16" i="2" s="1"/>
  <c r="C13" i="2"/>
  <c r="O54" i="2" l="1"/>
  <c r="J54" i="2"/>
  <c r="O20" i="2"/>
  <c r="J20" i="2"/>
  <c r="O119" i="2"/>
  <c r="J119" i="2"/>
  <c r="O51" i="2"/>
  <c r="J51" i="2"/>
  <c r="C195" i="2"/>
  <c r="H84" i="2"/>
  <c r="J16" i="2"/>
  <c r="J82" i="2"/>
  <c r="J173" i="2"/>
  <c r="J192" i="2"/>
  <c r="O192" i="2"/>
  <c r="O189" i="2"/>
  <c r="O190" i="2"/>
  <c r="O175" i="2"/>
  <c r="J175" i="2"/>
  <c r="J176" i="2"/>
  <c r="H167" i="2"/>
  <c r="O177" i="2"/>
  <c r="O169" i="2"/>
  <c r="J169" i="2"/>
  <c r="O152" i="2"/>
  <c r="J152" i="2"/>
  <c r="J153" i="2"/>
  <c r="O153" i="2"/>
  <c r="O148" i="2"/>
  <c r="J148" i="2"/>
  <c r="O145" i="2"/>
  <c r="J145" i="2"/>
  <c r="J150" i="2"/>
  <c r="O118" i="2"/>
  <c r="J118" i="2"/>
  <c r="O116" i="2"/>
  <c r="O101" i="2"/>
  <c r="J101" i="2"/>
  <c r="O96" i="2"/>
  <c r="J96" i="2"/>
  <c r="O102" i="2"/>
  <c r="J102" i="2"/>
  <c r="H94" i="2"/>
  <c r="O99" i="2"/>
  <c r="O104" i="2"/>
  <c r="J100" i="2"/>
  <c r="N90" i="2"/>
  <c r="J90" i="2" s="1"/>
  <c r="O80" i="2"/>
  <c r="J80" i="2"/>
  <c r="O81" i="2"/>
  <c r="J81" i="2"/>
  <c r="O83" i="2"/>
  <c r="J83" i="2"/>
  <c r="H71" i="2"/>
  <c r="O79" i="2"/>
  <c r="O76" i="2"/>
  <c r="J76" i="2"/>
  <c r="N73" i="2"/>
  <c r="O52" i="2"/>
  <c r="J52" i="2"/>
  <c r="O57" i="2"/>
  <c r="J57" i="2"/>
  <c r="J53" i="2"/>
  <c r="O55" i="2"/>
  <c r="H24" i="2"/>
  <c r="J22" i="2"/>
  <c r="O22" i="2"/>
  <c r="O23" i="2"/>
  <c r="J23" i="2"/>
  <c r="J19" i="2"/>
  <c r="J21" i="2"/>
  <c r="O42" i="2"/>
  <c r="J42" i="2"/>
  <c r="O132" i="2"/>
  <c r="J132" i="2"/>
  <c r="O163" i="2"/>
  <c r="J163" i="2"/>
  <c r="O113" i="2"/>
  <c r="J113" i="2"/>
  <c r="N59" i="2"/>
  <c r="O61" i="2"/>
  <c r="J61" i="2"/>
  <c r="O39" i="2"/>
  <c r="J39" i="2"/>
  <c r="O67" i="2"/>
  <c r="J67" i="2"/>
  <c r="O129" i="2"/>
  <c r="J129" i="2"/>
  <c r="O160" i="2"/>
  <c r="J160" i="2"/>
  <c r="O45" i="2"/>
  <c r="J45" i="2"/>
  <c r="O110" i="2"/>
  <c r="J110" i="2"/>
  <c r="O64" i="2"/>
  <c r="J64" i="2"/>
  <c r="O93" i="2"/>
  <c r="J93" i="2"/>
  <c r="O135" i="2"/>
  <c r="J135" i="2"/>
  <c r="N154" i="2"/>
  <c r="O156" i="2"/>
  <c r="J156" i="2"/>
  <c r="N13" i="2"/>
  <c r="O29" i="2"/>
  <c r="J29" i="2"/>
  <c r="J37" i="2"/>
  <c r="O37" i="2"/>
  <c r="N47" i="2"/>
  <c r="O49" i="2"/>
  <c r="J91" i="2"/>
  <c r="O91" i="2"/>
  <c r="J127" i="2"/>
  <c r="O127" i="2"/>
  <c r="O139" i="2"/>
  <c r="J139" i="2"/>
  <c r="O159" i="2"/>
  <c r="J159" i="2"/>
  <c r="O191" i="2"/>
  <c r="J191" i="2"/>
  <c r="O15" i="2"/>
  <c r="J17" i="2"/>
  <c r="N26" i="2"/>
  <c r="J34" i="2"/>
  <c r="O34" i="2"/>
  <c r="J49" i="2"/>
  <c r="H59" i="2"/>
  <c r="O92" i="2"/>
  <c r="J92" i="2"/>
  <c r="O128" i="2"/>
  <c r="J128" i="2"/>
  <c r="O171" i="2"/>
  <c r="O167" i="2" s="1"/>
  <c r="H178" i="2"/>
  <c r="J30" i="2"/>
  <c r="O30" i="2"/>
  <c r="O89" i="2"/>
  <c r="J89" i="2"/>
  <c r="J120" i="2"/>
  <c r="N178" i="2"/>
  <c r="O180" i="2"/>
  <c r="J180" i="2"/>
  <c r="J185" i="2"/>
  <c r="O185" i="2"/>
  <c r="J27" i="2"/>
  <c r="O27" i="2"/>
  <c r="O32" i="2"/>
  <c r="J32" i="2"/>
  <c r="J46" i="2"/>
  <c r="O46" i="2"/>
  <c r="J56" i="2"/>
  <c r="J68" i="2"/>
  <c r="O68" i="2"/>
  <c r="N107" i="2"/>
  <c r="H105" i="2"/>
  <c r="J136" i="2"/>
  <c r="O136" i="2"/>
  <c r="J147" i="2"/>
  <c r="O149" i="2"/>
  <c r="J164" i="2"/>
  <c r="O164" i="2"/>
  <c r="J172" i="2"/>
  <c r="O174" i="2"/>
  <c r="O41" i="2"/>
  <c r="J41" i="2"/>
  <c r="O63" i="2"/>
  <c r="J63" i="2"/>
  <c r="O70" i="2"/>
  <c r="J70" i="2"/>
  <c r="O183" i="2"/>
  <c r="J183" i="2"/>
  <c r="H13" i="2"/>
  <c r="O38" i="2"/>
  <c r="J38" i="2"/>
  <c r="J78" i="2"/>
  <c r="J88" i="2"/>
  <c r="O88" i="2"/>
  <c r="J123" i="2"/>
  <c r="O123" i="2"/>
  <c r="J144" i="2"/>
  <c r="O146" i="2"/>
  <c r="H154" i="2"/>
  <c r="O35" i="2"/>
  <c r="J35" i="2"/>
  <c r="J103" i="2"/>
  <c r="O125" i="2"/>
  <c r="J125" i="2"/>
  <c r="O28" i="2"/>
  <c r="J28" i="2"/>
  <c r="O36" i="2"/>
  <c r="J36" i="2"/>
  <c r="J43" i="2"/>
  <c r="O43" i="2"/>
  <c r="J65" i="2"/>
  <c r="O65" i="2"/>
  <c r="O69" i="2"/>
  <c r="J69" i="2"/>
  <c r="O90" i="2"/>
  <c r="J111" i="2"/>
  <c r="O111" i="2"/>
  <c r="H121" i="2"/>
  <c r="O126" i="2"/>
  <c r="J126" i="2"/>
  <c r="J133" i="2"/>
  <c r="O133" i="2"/>
  <c r="O138" i="2"/>
  <c r="J138" i="2"/>
  <c r="J142" i="2"/>
  <c r="N140" i="2"/>
  <c r="J161" i="2"/>
  <c r="O161" i="2"/>
  <c r="O166" i="2"/>
  <c r="J166" i="2"/>
  <c r="N167" i="2"/>
  <c r="J181" i="2"/>
  <c r="O181" i="2"/>
  <c r="O131" i="2"/>
  <c r="J131" i="2"/>
  <c r="J15" i="2"/>
  <c r="O33" i="2"/>
  <c r="J33" i="2"/>
  <c r="J40" i="2"/>
  <c r="O40" i="2"/>
  <c r="O44" i="2"/>
  <c r="J44" i="2"/>
  <c r="J62" i="2"/>
  <c r="O62" i="2"/>
  <c r="O66" i="2"/>
  <c r="J66" i="2"/>
  <c r="O86" i="2"/>
  <c r="J86" i="2"/>
  <c r="O108" i="2"/>
  <c r="J108" i="2"/>
  <c r="O112" i="2"/>
  <c r="J112" i="2"/>
  <c r="N121" i="2"/>
  <c r="J130" i="2"/>
  <c r="O130" i="2"/>
  <c r="O134" i="2"/>
  <c r="J134" i="2"/>
  <c r="J157" i="2"/>
  <c r="O157" i="2"/>
  <c r="O162" i="2"/>
  <c r="J162" i="2"/>
  <c r="O182" i="2"/>
  <c r="J182" i="2"/>
  <c r="N186" i="2"/>
  <c r="O188" i="2"/>
  <c r="J188" i="2"/>
  <c r="J194" i="2"/>
  <c r="O194" i="2"/>
  <c r="H47" i="2"/>
  <c r="N74" i="2"/>
  <c r="N97" i="2"/>
  <c r="N117" i="2"/>
  <c r="H186" i="2"/>
  <c r="H140" i="2"/>
  <c r="J13" i="2" l="1"/>
  <c r="O140" i="2"/>
  <c r="O186" i="2"/>
  <c r="J167" i="2"/>
  <c r="J140" i="2"/>
  <c r="J84" i="2"/>
  <c r="N84" i="2"/>
  <c r="J73" i="2"/>
  <c r="O73" i="2"/>
  <c r="O47" i="2"/>
  <c r="O13" i="2"/>
  <c r="O97" i="2"/>
  <c r="O94" i="2" s="1"/>
  <c r="N94" i="2"/>
  <c r="J97" i="2"/>
  <c r="J94" i="2" s="1"/>
  <c r="O121" i="2"/>
  <c r="J59" i="2"/>
  <c r="J47" i="2"/>
  <c r="J154" i="2"/>
  <c r="O59" i="2"/>
  <c r="O117" i="2"/>
  <c r="O114" i="2" s="1"/>
  <c r="N114" i="2"/>
  <c r="J117" i="2"/>
  <c r="J114" i="2" s="1"/>
  <c r="J186" i="2"/>
  <c r="O154" i="2"/>
  <c r="O74" i="2"/>
  <c r="N71" i="2"/>
  <c r="J74" i="2"/>
  <c r="J71" i="2" s="1"/>
  <c r="O84" i="2"/>
  <c r="J121" i="2"/>
  <c r="H195" i="2"/>
  <c r="O107" i="2"/>
  <c r="O105" i="2" s="1"/>
  <c r="J107" i="2"/>
  <c r="J105" i="2" s="1"/>
  <c r="N105" i="2"/>
  <c r="J178" i="2"/>
  <c r="N24" i="2"/>
  <c r="O26" i="2"/>
  <c r="O24" i="2" s="1"/>
  <c r="J26" i="2"/>
  <c r="J24" i="2" s="1"/>
  <c r="O178" i="2"/>
  <c r="O71" i="2" l="1"/>
  <c r="N195" i="2"/>
  <c r="O195" i="2"/>
  <c r="J195" i="2"/>
</calcChain>
</file>

<file path=xl/sharedStrings.xml><?xml version="1.0" encoding="utf-8"?>
<sst xmlns="http://schemas.openxmlformats.org/spreadsheetml/2006/main" count="488" uniqueCount="191">
  <si>
    <t>№ п/п</t>
  </si>
  <si>
    <t>Наличие лицензии (+/-)</t>
  </si>
  <si>
    <t>Наименование ФАП</t>
  </si>
  <si>
    <t>ФАПы, обслуживающие до 100 жителей</t>
  </si>
  <si>
    <t>ФАПы, обслуживающие от 100 жителей до 899 жителей</t>
  </si>
  <si>
    <t>ФАПы, обслуживающие от 900 жителей до 1499 жителей</t>
  </si>
  <si>
    <t xml:space="preserve"> +</t>
  </si>
  <si>
    <t>ФАП д.Юшкозеро</t>
  </si>
  <si>
    <t>ФАП п.Новое Юшкозеро</t>
  </si>
  <si>
    <t>ФАП п.Куусиниеми</t>
  </si>
  <si>
    <t>ФАП п.Кепа</t>
  </si>
  <si>
    <t>ФАП п.Луусалми</t>
  </si>
  <si>
    <t>+</t>
  </si>
  <si>
    <t>ФАП п.Вешкелица</t>
  </si>
  <si>
    <t>ФАП п.Суоеки</t>
  </si>
  <si>
    <t>ФАП д.Вокнаволок</t>
  </si>
  <si>
    <t>ФАП д.Заречный</t>
  </si>
  <si>
    <t>ФАП п.Гимолы</t>
  </si>
  <si>
    <t>ФАП п.Волома</t>
  </si>
  <si>
    <t>ФАП п.Реболы</t>
  </si>
  <si>
    <t>ФАП п.Пенинга</t>
  </si>
  <si>
    <t>ФАП п.Тикша</t>
  </si>
  <si>
    <t>ФАП п.Райконкоски</t>
  </si>
  <si>
    <t>ФАП п.Гумарино</t>
  </si>
  <si>
    <t>ФАП п.Тойвола</t>
  </si>
  <si>
    <t>ФАП п.Пийтсиеки</t>
  </si>
  <si>
    <t>ФАП п.Лоймола</t>
  </si>
  <si>
    <t>ФАП п.Леппясюрья</t>
  </si>
  <si>
    <t>ФАП п.Золотец</t>
  </si>
  <si>
    <t xml:space="preserve">ФАП с.Нюхча </t>
  </si>
  <si>
    <t>ФАП п.Сумский Посад</t>
  </si>
  <si>
    <t xml:space="preserve">ФАП с.Колежма </t>
  </si>
  <si>
    <t xml:space="preserve">ФАП п.Новое Машезеро </t>
  </si>
  <si>
    <t xml:space="preserve">ФАП с.Шуерецкое </t>
  </si>
  <si>
    <t>ФАП п.Маленга</t>
  </si>
  <si>
    <t xml:space="preserve">ФАП п.Хвойный </t>
  </si>
  <si>
    <t>ФАП д.Педасельга</t>
  </si>
  <si>
    <t>ФАП ст.Шуйская</t>
  </si>
  <si>
    <t>ФАП п.Пай</t>
  </si>
  <si>
    <t>ФАП с.Рыбрека</t>
  </si>
  <si>
    <t>ФАП п.Полга</t>
  </si>
  <si>
    <t>ФАП п.Олений</t>
  </si>
  <si>
    <t>ФАП п.Пертозеро</t>
  </si>
  <si>
    <t>ФАП п.Волдозеро</t>
  </si>
  <si>
    <t>ФАП п.Попов порог</t>
  </si>
  <si>
    <t>ФАП п.Идель</t>
  </si>
  <si>
    <t>ФАП п.Чёрный порог</t>
  </si>
  <si>
    <t>ФАП п.Каменный бор</t>
  </si>
  <si>
    <t>I. ГБУЗ "Сегежская ЦРБ"</t>
  </si>
  <si>
    <t>ФАП п. Эльмус</t>
  </si>
  <si>
    <t>ФАП д. Юркостров</t>
  </si>
  <si>
    <t>ФАП п.Нелгмозеро</t>
  </si>
  <si>
    <t>ФАП п.Березовка</t>
  </si>
  <si>
    <t>ФАП д.Тивдия</t>
  </si>
  <si>
    <t>ФАП п.Марциальные Воды</t>
  </si>
  <si>
    <t>ФАП п.Кедрозеро</t>
  </si>
  <si>
    <t>ФАП д.Уница</t>
  </si>
  <si>
    <t>ФАП д.Улитина Новинка</t>
  </si>
  <si>
    <t>ФАП с.Спасская Губа</t>
  </si>
  <si>
    <t>ФАП д.Ууксу</t>
  </si>
  <si>
    <t>ФАП д.Рауталахти</t>
  </si>
  <si>
    <t>ФАП д.Ряймеля</t>
  </si>
  <si>
    <t>ФАП п.Харлу</t>
  </si>
  <si>
    <t>ФАП д.Хийденсельга</t>
  </si>
  <si>
    <t>ФАП п.Ламбасручей</t>
  </si>
  <si>
    <t>ФАП п.Сергиево</t>
  </si>
  <si>
    <t>ФАП п.Ахвенламби</t>
  </si>
  <si>
    <t>ФАП п.Огорелыши</t>
  </si>
  <si>
    <t>ФАП п.Шалговаара</t>
  </si>
  <si>
    <t>ФАП д.Маслозеро</t>
  </si>
  <si>
    <t>ФАП д.Великая Нива</t>
  </si>
  <si>
    <t>ФАП д.Космозеро</t>
  </si>
  <si>
    <t>ФАП п.Сосновка</t>
  </si>
  <si>
    <t>ФАП п.Габсельга</t>
  </si>
  <si>
    <t>ФАП п.Калгалакша</t>
  </si>
  <si>
    <t>ФАП п.Гридино</t>
  </si>
  <si>
    <t>ФАП п.Кривой Порог</t>
  </si>
  <si>
    <t>ФАП п.Панозеро</t>
  </si>
  <si>
    <t>ФАП п.Кузема</t>
  </si>
  <si>
    <t>ФАП п.Авнепорог</t>
  </si>
  <si>
    <t>ФАП п.Маткаселька</t>
  </si>
  <si>
    <t>ФАП п.Заозерный</t>
  </si>
  <si>
    <t xml:space="preserve"> ФАП п.Рускеала</t>
  </si>
  <si>
    <t>ФАП п.Партала</t>
  </si>
  <si>
    <t>ФАП п.Пуйккола</t>
  </si>
  <si>
    <t>ФАП п.Тиурула</t>
  </si>
  <si>
    <t>ФАП п.Куликово</t>
  </si>
  <si>
    <t>ФАП п.Элисенваара</t>
  </si>
  <si>
    <t>ФАП п.Ихала</t>
  </si>
  <si>
    <t>ФАП п.Мийнала</t>
  </si>
  <si>
    <t>ФАП п.Терву</t>
  </si>
  <si>
    <t>ФАП п.Лумиваара</t>
  </si>
  <si>
    <t xml:space="preserve">ФАП п.Речная Сельга </t>
  </si>
  <si>
    <t xml:space="preserve">ФАП д.Мегрега </t>
  </si>
  <si>
    <t xml:space="preserve">ФАП п.Ковера </t>
  </si>
  <si>
    <t xml:space="preserve">ФАП д.Рыпушкалицы </t>
  </si>
  <si>
    <t>ФАП д.Куйтежа</t>
  </si>
  <si>
    <t>ФАП с.Михайловское</t>
  </si>
  <si>
    <t xml:space="preserve">ФАП п.Верхний Олонец </t>
  </si>
  <si>
    <t xml:space="preserve">ФАП д.Коткозеро </t>
  </si>
  <si>
    <t xml:space="preserve">ФАП д.Устье Тулоксы </t>
  </si>
  <si>
    <t>Туксинский ФАП</t>
  </si>
  <si>
    <t>ФАП  п.Соддер</t>
  </si>
  <si>
    <t>ФАП п.Кинелахта</t>
  </si>
  <si>
    <t>ФАП п.Кудама</t>
  </si>
  <si>
    <t>ФАП п.Новые-Пески</t>
  </si>
  <si>
    <t>ФАП п.Падозеро</t>
  </si>
  <si>
    <t>ФАП п.Крошнозеро</t>
  </si>
  <si>
    <t>ФАП п.Сяпся</t>
  </si>
  <si>
    <t>ФАП п.Верхние-Важины</t>
  </si>
  <si>
    <t>ФАП п.Матросы</t>
  </si>
  <si>
    <t xml:space="preserve">ФАП п.Пудожгорский </t>
  </si>
  <si>
    <t xml:space="preserve">ФАП д.Авдеево </t>
  </si>
  <si>
    <t xml:space="preserve">ФАП п.Кривцы </t>
  </si>
  <si>
    <t xml:space="preserve">ФАП п.Колово </t>
  </si>
  <si>
    <t xml:space="preserve">ФАП д.Куганаволок </t>
  </si>
  <si>
    <t xml:space="preserve">ФАП п.Красноборский </t>
  </si>
  <si>
    <t xml:space="preserve">ФАП д.Семеново </t>
  </si>
  <si>
    <t xml:space="preserve">ФАП п.Онежский </t>
  </si>
  <si>
    <t xml:space="preserve">ФАП п.Тамбицы </t>
  </si>
  <si>
    <t>ФАП п.Шальский (Ново - Стеклянский)</t>
  </si>
  <si>
    <t xml:space="preserve">ФАП д.Каршево </t>
  </si>
  <si>
    <t xml:space="preserve">ФАП п.Приречный </t>
  </si>
  <si>
    <t xml:space="preserve">ФАП п.Рагнукса </t>
  </si>
  <si>
    <t xml:space="preserve">ФАП п.Водла </t>
  </si>
  <si>
    <t xml:space="preserve">ФАП п.Подпорожье </t>
  </si>
  <si>
    <t xml:space="preserve">ФАП д.Усть-Река (Колодозерский) </t>
  </si>
  <si>
    <t xml:space="preserve">ФАП п.Чернореченский </t>
  </si>
  <si>
    <t>ФАП п.Бочилово</t>
  </si>
  <si>
    <t>II. ГБУЗ "Пудожская ЦРБ"</t>
  </si>
  <si>
    <t>III. ГБУЗ "Беломорская ЦРБ"</t>
  </si>
  <si>
    <t>IV. ГБУЗ "Медвежьегорская ЦРБ"</t>
  </si>
  <si>
    <t>V. ГБУЗ "Кондопожская ЦРБ"</t>
  </si>
  <si>
    <t>VI. ГБУЗ "Межрайонная больница №1"</t>
  </si>
  <si>
    <t>VII. ГБУЗ "Суоярвская ЦРБ"</t>
  </si>
  <si>
    <t>IIIV. ГБУЗ "Кемская ЦРБ"</t>
  </si>
  <si>
    <t>IX. ГБУЗ "Калевальская ЦРБ"</t>
  </si>
  <si>
    <t>X. ГБУЗ "Сортавальская ЦРБ"</t>
  </si>
  <si>
    <t>XI. ГБУЗ "Олонецкая ЦРБ"</t>
  </si>
  <si>
    <t>XII. ГБУЗ "Пряжинская ЦРБ"</t>
  </si>
  <si>
    <t>XIII. ГБУЗ "Лоухская ЦРБ"</t>
  </si>
  <si>
    <t>XIV. ГБУЗ "Республиканская больница им.В.А. Баранова" (Прионежский филиал)</t>
  </si>
  <si>
    <t>XV. ГБУЗ "Питкярантская ЦРБ"</t>
  </si>
  <si>
    <t>ФАП д.Кубовская</t>
  </si>
  <si>
    <t>ФАП  п.Кубово</t>
  </si>
  <si>
    <t>ФАП п.Сосновый</t>
  </si>
  <si>
    <t>ФАП п.Энгозеро</t>
  </si>
  <si>
    <t>ФАП п.Тунгозеро</t>
  </si>
  <si>
    <t>ФАП п.Софпорог</t>
  </si>
  <si>
    <t>ФАП п.Тэдино</t>
  </si>
  <si>
    <t>ФАП п.Плотина</t>
  </si>
  <si>
    <t>ФАП п.Малиновая Варакка</t>
  </si>
  <si>
    <t>ФАП п.Амбарный</t>
  </si>
  <si>
    <t>ФАП п.Импилахти</t>
  </si>
  <si>
    <t>ФАП п.Лахколампи</t>
  </si>
  <si>
    <t>ФАП п.Пушной</t>
  </si>
  <si>
    <t>-</t>
  </si>
  <si>
    <t>Соответствие                             требованиям, установленным положением об организации оказания первичной медико-санитарной помощи взрослому населению (+/-)</t>
  </si>
  <si>
    <t>Коэф-фици-  ент диффе-рен-   циа-    ции</t>
  </si>
  <si>
    <t>Карельский филиал ООО "СМК РЕСО-Мед" -</t>
  </si>
  <si>
    <t>Филиал ООО "СК "Ингосстрах-М" в г.Петрозаводск -</t>
  </si>
  <si>
    <t>* распределение между страховыми медицинскими организациями:</t>
  </si>
  <si>
    <t xml:space="preserve"> -</t>
  </si>
  <si>
    <t>к Тарифному соглашению</t>
  </si>
  <si>
    <t>в сфере обязательного медицинского страхования</t>
  </si>
  <si>
    <t>ВСЕГО</t>
  </si>
  <si>
    <t>Базовый норматив финансо-   вого обеспечения на год, рублей</t>
  </si>
  <si>
    <t>всего</t>
  </si>
  <si>
    <t>в расчете на месяц *</t>
  </si>
  <si>
    <t>коэффи-циент специ-фики оказания медицин-ской помощи</t>
  </si>
  <si>
    <t>Коэф-фициент уровня</t>
  </si>
  <si>
    <t>Размер финансового обеспечения с учетом коэффициента специфики оказания медицинской помощи, коэффициента уровня,  рублей</t>
  </si>
  <si>
    <t>ФАП п.Ласанен</t>
  </si>
  <si>
    <t>ФАП Тоунан</t>
  </si>
  <si>
    <t>ФАП Кааламо</t>
  </si>
  <si>
    <t>ФАП д.Ялгуба</t>
  </si>
  <si>
    <t xml:space="preserve"> - </t>
  </si>
  <si>
    <t>Размер финансового обеспечения с учетом коэффициента специфики оказания медицинской помощи, коэффициента уровня на 2023 год, рублей *</t>
  </si>
  <si>
    <t>Отклонение</t>
  </si>
  <si>
    <t>9=гр.12+гр.15+гр.18+гр.21</t>
  </si>
  <si>
    <t>21=гр.22 х 3 мес.</t>
  </si>
  <si>
    <t>22=гр.7 х гр.10 х гр.20 : 12 мес.</t>
  </si>
  <si>
    <t>Республики Карелия на 2024 год</t>
  </si>
  <si>
    <t>Численность обслужи-ваемого населения на 01.10.2023 (человек)</t>
  </si>
  <si>
    <t>Приложение №38</t>
  </si>
  <si>
    <t xml:space="preserve">Перечень фельдшерских пунктов, фельдшерско-акушерских пунктов, размер финансового обеспечения в 2024 году         </t>
  </si>
  <si>
    <t>январь - декабрь 2024 года</t>
  </si>
  <si>
    <t>Коэф-фици-  ент доступности</t>
  </si>
  <si>
    <t>Базовый норматив финансового обеспечения с учетом коэффициента дифферен-циации и коэффициента доступности, на год, рублей</t>
  </si>
  <si>
    <t>6а</t>
  </si>
  <si>
    <t>7=гр.5 х гр.6 х гр.6а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</si>
</sst>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00"/>
    <numFmt numFmtId="165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0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" fillId="0" borderId="0"/>
    <xf numFmtId="0" fontId="1" fillId="0" borderId="0"/>
    <xf numFmtId="0" fontId="4" fillId="0" borderId="0"/>
    <xf numFmtId="43" fontId="5" fillId="0" borderId="0" applyBorder="0" applyAlignment="0" applyProtection="0"/>
    <xf numFmtId="43" fontId="5" fillId="0" borderId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</cellStyleXfs>
  <cellXfs count="174">
    <xf numFmtId="0" fontId="0" fillId="0" borderId="0" xfId="0"/>
    <xf numFmtId="0" fontId="10" fillId="2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 wrapText="1"/>
    </xf>
    <xf numFmtId="164" fontId="18" fillId="0" borderId="2" xfId="0" applyNumberFormat="1" applyFont="1" applyFill="1" applyBorder="1" applyAlignment="1">
      <alignment horizontal="right" wrapText="1"/>
    </xf>
    <xf numFmtId="164" fontId="10" fillId="0" borderId="2" xfId="0" applyNumberFormat="1" applyFont="1" applyFill="1" applyBorder="1" applyAlignment="1">
      <alignment horizontal="right" wrapText="1"/>
    </xf>
    <xf numFmtId="164" fontId="15" fillId="0" borderId="1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4" fontId="13" fillId="0" borderId="0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/>
    </xf>
    <xf numFmtId="0" fontId="10" fillId="8" borderId="9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2" fillId="0" borderId="0" xfId="0" applyFont="1" applyBorder="1" applyAlignment="1">
      <alignment vertical="top"/>
    </xf>
    <xf numFmtId="3" fontId="21" fillId="2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4" fontId="21" fillId="0" borderId="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left" wrapText="1"/>
    </xf>
    <xf numFmtId="4" fontId="18" fillId="0" borderId="2" xfId="0" applyNumberFormat="1" applyFont="1" applyFill="1" applyBorder="1" applyAlignment="1">
      <alignment horizontal="left" wrapText="1"/>
    </xf>
    <xf numFmtId="4" fontId="10" fillId="0" borderId="2" xfId="0" applyNumberFormat="1" applyFont="1" applyFill="1" applyBorder="1" applyAlignment="1">
      <alignment wrapText="1"/>
    </xf>
    <xf numFmtId="4" fontId="10" fillId="0" borderId="14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wrapText="1"/>
    </xf>
    <xf numFmtId="4" fontId="10" fillId="0" borderId="17" xfId="0" applyNumberFormat="1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right" wrapText="1"/>
    </xf>
    <xf numFmtId="3" fontId="12" fillId="0" borderId="17" xfId="0" applyNumberFormat="1" applyFont="1" applyFill="1" applyBorder="1" applyAlignment="1">
      <alignment horizontal="center" wrapText="1"/>
    </xf>
    <xf numFmtId="4" fontId="12" fillId="0" borderId="17" xfId="0" applyNumberFormat="1" applyFont="1" applyFill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 wrapText="1"/>
    </xf>
    <xf numFmtId="0" fontId="16" fillId="2" borderId="1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wrapText="1"/>
    </xf>
    <xf numFmtId="3" fontId="11" fillId="0" borderId="8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wrapText="1"/>
    </xf>
    <xf numFmtId="4" fontId="17" fillId="0" borderId="15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 wrapText="1"/>
    </xf>
    <xf numFmtId="2" fontId="24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12" fillId="0" borderId="17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/>
    <xf numFmtId="0" fontId="10" fillId="2" borderId="26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>
      <alignment horizontal="left" wrapText="1"/>
    </xf>
    <xf numFmtId="3" fontId="10" fillId="2" borderId="27" xfId="0" applyNumberFormat="1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3" fontId="12" fillId="0" borderId="27" xfId="0" applyNumberFormat="1" applyFont="1" applyFill="1" applyBorder="1" applyAlignment="1">
      <alignment horizontal="center" wrapText="1"/>
    </xf>
    <xf numFmtId="4" fontId="12" fillId="0" borderId="27" xfId="0" applyNumberFormat="1" applyFont="1" applyFill="1" applyBorder="1" applyAlignment="1">
      <alignment wrapText="1"/>
    </xf>
    <xf numFmtId="4" fontId="17" fillId="0" borderId="27" xfId="0" applyNumberFormat="1" applyFont="1" applyFill="1" applyBorder="1" applyAlignment="1">
      <alignment horizontal="center" wrapText="1"/>
    </xf>
    <xf numFmtId="4" fontId="12" fillId="0" borderId="27" xfId="0" applyNumberFormat="1" applyFont="1" applyFill="1" applyBorder="1" applyAlignment="1">
      <alignment horizontal="right" wrapText="1"/>
    </xf>
    <xf numFmtId="4" fontId="12" fillId="0" borderId="28" xfId="0" applyNumberFormat="1" applyFont="1" applyFill="1" applyBorder="1" applyAlignment="1">
      <alignment horizontal="right" wrapText="1"/>
    </xf>
    <xf numFmtId="3" fontId="11" fillId="0" borderId="29" xfId="0" applyNumberFormat="1" applyFont="1" applyFill="1" applyBorder="1" applyAlignment="1">
      <alignment horizontal="center" wrapText="1"/>
    </xf>
    <xf numFmtId="4" fontId="18" fillId="0" borderId="5" xfId="0" applyNumberFormat="1" applyFont="1" applyFill="1" applyBorder="1" applyAlignment="1">
      <alignment horizontal="left" wrapText="1"/>
    </xf>
    <xf numFmtId="164" fontId="18" fillId="0" borderId="5" xfId="0" applyNumberFormat="1" applyFont="1" applyFill="1" applyBorder="1" applyAlignment="1">
      <alignment horizontal="right" wrapText="1"/>
    </xf>
    <xf numFmtId="3" fontId="12" fillId="0" borderId="29" xfId="0" applyNumberFormat="1" applyFont="1" applyFill="1" applyBorder="1" applyAlignment="1">
      <alignment horizontal="center" wrapText="1"/>
    </xf>
    <xf numFmtId="4" fontId="17" fillId="0" borderId="29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>
      <alignment horizontal="right" wrapText="1"/>
    </xf>
    <xf numFmtId="4" fontId="17" fillId="0" borderId="30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center" wrapText="1"/>
    </xf>
    <xf numFmtId="164" fontId="15" fillId="0" borderId="27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wrapText="1"/>
    </xf>
    <xf numFmtId="4" fontId="17" fillId="0" borderId="22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wrapText="1"/>
    </xf>
    <xf numFmtId="3" fontId="19" fillId="0" borderId="5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vertical="center" wrapText="1"/>
    </xf>
    <xf numFmtId="3" fontId="12" fillId="0" borderId="8" xfId="0" applyNumberFormat="1" applyFont="1" applyFill="1" applyBorder="1" applyAlignment="1">
      <alignment horizontal="center" wrapText="1"/>
    </xf>
    <xf numFmtId="4" fontId="17" fillId="0" borderId="8" xfId="0" applyNumberFormat="1" applyFont="1" applyFill="1" applyBorder="1" applyAlignment="1">
      <alignment wrapText="1"/>
    </xf>
    <xf numFmtId="4" fontId="17" fillId="0" borderId="8" xfId="0" applyNumberFormat="1" applyFont="1" applyFill="1" applyBorder="1" applyAlignment="1">
      <alignment horizontal="right" wrapText="1"/>
    </xf>
    <xf numFmtId="4" fontId="15" fillId="0" borderId="27" xfId="0" applyNumberFormat="1" applyFont="1" applyFill="1" applyBorder="1" applyAlignment="1">
      <alignment horizontal="center"/>
    </xf>
    <xf numFmtId="9" fontId="10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wrapText="1"/>
    </xf>
    <xf numFmtId="3" fontId="23" fillId="0" borderId="3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wrapText="1"/>
    </xf>
    <xf numFmtId="4" fontId="12" fillId="0" borderId="29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vertical="center" wrapText="1"/>
    </xf>
    <xf numFmtId="3" fontId="12" fillId="0" borderId="0" xfId="0" applyNumberFormat="1" applyFont="1" applyFill="1" applyAlignment="1">
      <alignment horizontal="right" wrapText="1"/>
    </xf>
    <xf numFmtId="0" fontId="16" fillId="0" borderId="4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left" wrapText="1"/>
    </xf>
    <xf numFmtId="1" fontId="11" fillId="0" borderId="2" xfId="0" applyNumberFormat="1" applyFont="1" applyFill="1" applyBorder="1" applyAlignment="1">
      <alignment horizontal="left" wrapText="1"/>
    </xf>
    <xf numFmtId="1" fontId="11" fillId="0" borderId="14" xfId="0" applyNumberFormat="1" applyFont="1" applyFill="1" applyBorder="1" applyAlignment="1">
      <alignment horizontal="left" wrapText="1"/>
    </xf>
    <xf numFmtId="0" fontId="16" fillId="2" borderId="11" xfId="0" applyFont="1" applyFill="1" applyBorder="1" applyAlignment="1">
      <alignment horizontal="left" wrapText="1"/>
    </xf>
    <xf numFmtId="0" fontId="16" fillId="2" borderId="21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120">
    <cellStyle name="20% — акцент1 2" xfId="1" xr:uid="{00000000-0005-0000-0000-000000000000}"/>
    <cellStyle name="20% — акцент2 2" xfId="2" xr:uid="{00000000-0005-0000-0000-000001000000}"/>
    <cellStyle name="20% — акцент3 2" xfId="3" xr:uid="{00000000-0005-0000-0000-000002000000}"/>
    <cellStyle name="20% — акцент4 2" xfId="4" xr:uid="{00000000-0005-0000-0000-000003000000}"/>
    <cellStyle name="20% — акцент5 2" xfId="5" xr:uid="{00000000-0005-0000-0000-000004000000}"/>
    <cellStyle name="20% — акцент6 2" xfId="6" xr:uid="{00000000-0005-0000-0000-000005000000}"/>
    <cellStyle name="20% — акцент6 3" xfId="7" xr:uid="{00000000-0005-0000-0000-000006000000}"/>
    <cellStyle name="40% — акцент1 2" xfId="8" xr:uid="{00000000-0005-0000-0000-000007000000}"/>
    <cellStyle name="40% — акцент1 3" xfId="9" xr:uid="{00000000-0005-0000-0000-000008000000}"/>
    <cellStyle name="40% — акцент2 2" xfId="10" xr:uid="{00000000-0005-0000-0000-000009000000}"/>
    <cellStyle name="40% — акцент2 3" xfId="11" xr:uid="{00000000-0005-0000-0000-00000A000000}"/>
    <cellStyle name="40% — акцент3 2" xfId="12" xr:uid="{00000000-0005-0000-0000-00000B000000}"/>
    <cellStyle name="40% — акцент3 3" xfId="13" xr:uid="{00000000-0005-0000-0000-00000C000000}"/>
    <cellStyle name="40% — акцент4 2" xfId="14" xr:uid="{00000000-0005-0000-0000-00000D000000}"/>
    <cellStyle name="40% — акцент4 3" xfId="15" xr:uid="{00000000-0005-0000-0000-00000E000000}"/>
    <cellStyle name="40% — акцент5 2" xfId="16" xr:uid="{00000000-0005-0000-0000-00000F000000}"/>
    <cellStyle name="40% — акцент5 3" xfId="17" xr:uid="{00000000-0005-0000-0000-000010000000}"/>
    <cellStyle name="40% — акцент6 2" xfId="18" xr:uid="{00000000-0005-0000-0000-000011000000}"/>
    <cellStyle name="40% — акцент6 3" xfId="19" xr:uid="{00000000-0005-0000-0000-000012000000}"/>
    <cellStyle name="60% — акцент1 2" xfId="20" xr:uid="{00000000-0005-0000-0000-000013000000}"/>
    <cellStyle name="60% — акцент1 3" xfId="21" xr:uid="{00000000-0005-0000-0000-000014000000}"/>
    <cellStyle name="60% — акцент2 2" xfId="22" xr:uid="{00000000-0005-0000-0000-000015000000}"/>
    <cellStyle name="60% — акцент2 3" xfId="23" xr:uid="{00000000-0005-0000-0000-000016000000}"/>
    <cellStyle name="60% — акцент3 2" xfId="24" xr:uid="{00000000-0005-0000-0000-000017000000}"/>
    <cellStyle name="60% — акцент3 3" xfId="25" xr:uid="{00000000-0005-0000-0000-000018000000}"/>
    <cellStyle name="60% — акцент4 2" xfId="26" xr:uid="{00000000-0005-0000-0000-000019000000}"/>
    <cellStyle name="60% — акцент4 3" xfId="27" xr:uid="{00000000-0005-0000-0000-00001A000000}"/>
    <cellStyle name="60% — акцент5 2" xfId="28" xr:uid="{00000000-0005-0000-0000-00001B000000}"/>
    <cellStyle name="60% — акцент5 3" xfId="29" xr:uid="{00000000-0005-0000-0000-00001C000000}"/>
    <cellStyle name="60% — акцент6 2" xfId="30" xr:uid="{00000000-0005-0000-0000-00001D000000}"/>
    <cellStyle name="60% — акцент6 3" xfId="31" xr:uid="{00000000-0005-0000-0000-00001E000000}"/>
    <cellStyle name="Excel Built-in Normal" xfId="32" xr:uid="{00000000-0005-0000-0000-00001F000000}"/>
    <cellStyle name="Normal 2" xfId="33" xr:uid="{00000000-0005-0000-0000-000020000000}"/>
    <cellStyle name="Normal_ICD10" xfId="34" xr:uid="{00000000-0005-0000-0000-000021000000}"/>
    <cellStyle name="TableStyleLight1" xfId="35" xr:uid="{00000000-0005-0000-0000-000022000000}"/>
    <cellStyle name="TableStyleLight1 2" xfId="36" xr:uid="{00000000-0005-0000-0000-000023000000}"/>
    <cellStyle name="Акцент1 2" xfId="37" xr:uid="{00000000-0005-0000-0000-000024000000}"/>
    <cellStyle name="Акцент1 3" xfId="38" xr:uid="{00000000-0005-0000-0000-000025000000}"/>
    <cellStyle name="Акцент2 2" xfId="39" xr:uid="{00000000-0005-0000-0000-000026000000}"/>
    <cellStyle name="Акцент2 3" xfId="40" xr:uid="{00000000-0005-0000-0000-000027000000}"/>
    <cellStyle name="Акцент3 2" xfId="41" xr:uid="{00000000-0005-0000-0000-000028000000}"/>
    <cellStyle name="Акцент3 3" xfId="42" xr:uid="{00000000-0005-0000-0000-000029000000}"/>
    <cellStyle name="Акцент4 2" xfId="43" xr:uid="{00000000-0005-0000-0000-00002A000000}"/>
    <cellStyle name="Акцент4 3" xfId="44" xr:uid="{00000000-0005-0000-0000-00002B000000}"/>
    <cellStyle name="Акцент5 2" xfId="45" xr:uid="{00000000-0005-0000-0000-00002C000000}"/>
    <cellStyle name="Акцент5 3" xfId="46" xr:uid="{00000000-0005-0000-0000-00002D000000}"/>
    <cellStyle name="Акцент6 2" xfId="47" xr:uid="{00000000-0005-0000-0000-00002E000000}"/>
    <cellStyle name="Акцент6 3" xfId="48" xr:uid="{00000000-0005-0000-0000-00002F000000}"/>
    <cellStyle name="Ввод  2" xfId="49" xr:uid="{00000000-0005-0000-0000-000030000000}"/>
    <cellStyle name="Ввод  3" xfId="50" xr:uid="{00000000-0005-0000-0000-000031000000}"/>
    <cellStyle name="Вывод 2" xfId="51" xr:uid="{00000000-0005-0000-0000-000032000000}"/>
    <cellStyle name="Вывод 3" xfId="52" xr:uid="{00000000-0005-0000-0000-000033000000}"/>
    <cellStyle name="Вычисление 2" xfId="53" xr:uid="{00000000-0005-0000-0000-000034000000}"/>
    <cellStyle name="Вычисление 3" xfId="54" xr:uid="{00000000-0005-0000-0000-000035000000}"/>
    <cellStyle name="Заголовок 1 2" xfId="55" xr:uid="{00000000-0005-0000-0000-000036000000}"/>
    <cellStyle name="Заголовок 1 3" xfId="56" xr:uid="{00000000-0005-0000-0000-000037000000}"/>
    <cellStyle name="Заголовок 2 2" xfId="57" xr:uid="{00000000-0005-0000-0000-000038000000}"/>
    <cellStyle name="Заголовок 2 3" xfId="58" xr:uid="{00000000-0005-0000-0000-000039000000}"/>
    <cellStyle name="Заголовок 3 2" xfId="59" xr:uid="{00000000-0005-0000-0000-00003A000000}"/>
    <cellStyle name="Заголовок 3 3" xfId="60" xr:uid="{00000000-0005-0000-0000-00003B000000}"/>
    <cellStyle name="Заголовок 4 2" xfId="61" xr:uid="{00000000-0005-0000-0000-00003C000000}"/>
    <cellStyle name="Заголовок 4 3" xfId="62" xr:uid="{00000000-0005-0000-0000-00003D000000}"/>
    <cellStyle name="Итог 2" xfId="63" xr:uid="{00000000-0005-0000-0000-00003E000000}"/>
    <cellStyle name="Итог 3" xfId="64" xr:uid="{00000000-0005-0000-0000-00003F000000}"/>
    <cellStyle name="Контрольная ячейка 2" xfId="65" xr:uid="{00000000-0005-0000-0000-000040000000}"/>
    <cellStyle name="Контрольная ячейка 3" xfId="66" xr:uid="{00000000-0005-0000-0000-000041000000}"/>
    <cellStyle name="Название 2" xfId="67" xr:uid="{00000000-0005-0000-0000-000042000000}"/>
    <cellStyle name="Название 3" xfId="68" xr:uid="{00000000-0005-0000-0000-000043000000}"/>
    <cellStyle name="Нейтральный 2" xfId="69" xr:uid="{00000000-0005-0000-0000-000044000000}"/>
    <cellStyle name="Нейтральный 3" xfId="70" xr:uid="{00000000-0005-0000-0000-000045000000}"/>
    <cellStyle name="Обычный" xfId="0" builtinId="0"/>
    <cellStyle name="Обычный 14" xfId="71" xr:uid="{00000000-0005-0000-0000-000047000000}"/>
    <cellStyle name="Обычный 2" xfId="72" xr:uid="{00000000-0005-0000-0000-000048000000}"/>
    <cellStyle name="Обычный 2 10" xfId="73" xr:uid="{00000000-0005-0000-0000-000049000000}"/>
    <cellStyle name="Обычный 2 2" xfId="74" xr:uid="{00000000-0005-0000-0000-00004A000000}"/>
    <cellStyle name="Обычный 2 2 2" xfId="75" xr:uid="{00000000-0005-0000-0000-00004B000000}"/>
    <cellStyle name="Обычный 2 2 3" xfId="76" xr:uid="{00000000-0005-0000-0000-00004C000000}"/>
    <cellStyle name="Обычный 2 2 4" xfId="77" xr:uid="{00000000-0005-0000-0000-00004D000000}"/>
    <cellStyle name="Обычный 2 2 5" xfId="78" xr:uid="{00000000-0005-0000-0000-00004E000000}"/>
    <cellStyle name="Обычный 2 2 6" xfId="79" xr:uid="{00000000-0005-0000-0000-00004F000000}"/>
    <cellStyle name="Обычный 2 2 7" xfId="80" xr:uid="{00000000-0005-0000-0000-000050000000}"/>
    <cellStyle name="Обычный 2 2 8" xfId="81" xr:uid="{00000000-0005-0000-0000-000051000000}"/>
    <cellStyle name="Обычный 2 2 9" xfId="82" xr:uid="{00000000-0005-0000-0000-000052000000}"/>
    <cellStyle name="Обычный 2 3" xfId="83" xr:uid="{00000000-0005-0000-0000-000053000000}"/>
    <cellStyle name="Обычный 2 3 2" xfId="84" xr:uid="{00000000-0005-0000-0000-000054000000}"/>
    <cellStyle name="Обычный 2 3 3" xfId="85" xr:uid="{00000000-0005-0000-0000-000055000000}"/>
    <cellStyle name="Обычный 2 4" xfId="86" xr:uid="{00000000-0005-0000-0000-000056000000}"/>
    <cellStyle name="Обычный 2 5" xfId="87" xr:uid="{00000000-0005-0000-0000-000057000000}"/>
    <cellStyle name="Обычный 2 6" xfId="88" xr:uid="{00000000-0005-0000-0000-000058000000}"/>
    <cellStyle name="Обычный 2 7" xfId="89" xr:uid="{00000000-0005-0000-0000-000059000000}"/>
    <cellStyle name="Обычный 2 8" xfId="90" xr:uid="{00000000-0005-0000-0000-00005A000000}"/>
    <cellStyle name="Обычный 2 9" xfId="91" xr:uid="{00000000-0005-0000-0000-00005B000000}"/>
    <cellStyle name="Обычный 3" xfId="92" xr:uid="{00000000-0005-0000-0000-00005C000000}"/>
    <cellStyle name="Обычный 3 2" xfId="93" xr:uid="{00000000-0005-0000-0000-00005D000000}"/>
    <cellStyle name="Обычный 3 3" xfId="94" xr:uid="{00000000-0005-0000-0000-00005E000000}"/>
    <cellStyle name="Обычный 3 4" xfId="95" xr:uid="{00000000-0005-0000-0000-00005F000000}"/>
    <cellStyle name="Обычный 3 5" xfId="96" xr:uid="{00000000-0005-0000-0000-000060000000}"/>
    <cellStyle name="Обычный 3 6" xfId="97" xr:uid="{00000000-0005-0000-0000-000061000000}"/>
    <cellStyle name="Обычный 3 7" xfId="98" xr:uid="{00000000-0005-0000-0000-000062000000}"/>
    <cellStyle name="Обычный 3 8" xfId="99" xr:uid="{00000000-0005-0000-0000-000063000000}"/>
    <cellStyle name="Обычный 3_план ВМП за счёт ОМС 2014г - 170" xfId="100" xr:uid="{00000000-0005-0000-0000-000064000000}"/>
    <cellStyle name="Обычный 4" xfId="101" xr:uid="{00000000-0005-0000-0000-000065000000}"/>
    <cellStyle name="Обычный 4 2" xfId="102" xr:uid="{00000000-0005-0000-0000-000066000000}"/>
    <cellStyle name="Обычный 4 3" xfId="103" xr:uid="{00000000-0005-0000-0000-000067000000}"/>
    <cellStyle name="Обычный 5" xfId="104" xr:uid="{00000000-0005-0000-0000-000068000000}"/>
    <cellStyle name="Обычный 6" xfId="105" xr:uid="{00000000-0005-0000-0000-000069000000}"/>
    <cellStyle name="Обычный 7" xfId="106" xr:uid="{00000000-0005-0000-0000-00006A000000}"/>
    <cellStyle name="Обычный 8" xfId="107" xr:uid="{00000000-0005-0000-0000-00006B000000}"/>
    <cellStyle name="Плохой 2" xfId="108" xr:uid="{00000000-0005-0000-0000-00006C000000}"/>
    <cellStyle name="Плохой 3" xfId="109" xr:uid="{00000000-0005-0000-0000-00006D000000}"/>
    <cellStyle name="Пояснение 2" xfId="110" xr:uid="{00000000-0005-0000-0000-00006E000000}"/>
    <cellStyle name="Пояснение 3" xfId="111" xr:uid="{00000000-0005-0000-0000-00006F000000}"/>
    <cellStyle name="Примечание 2" xfId="112" xr:uid="{00000000-0005-0000-0000-000070000000}"/>
    <cellStyle name="Процентный 2" xfId="113" xr:uid="{00000000-0005-0000-0000-000071000000}"/>
    <cellStyle name="Связанная ячейка 2" xfId="114" xr:uid="{00000000-0005-0000-0000-000072000000}"/>
    <cellStyle name="Связанная ячейка 3" xfId="115" xr:uid="{00000000-0005-0000-0000-000073000000}"/>
    <cellStyle name="Текст предупреждения 2" xfId="116" xr:uid="{00000000-0005-0000-0000-000074000000}"/>
    <cellStyle name="Текст предупреждения 3" xfId="117" xr:uid="{00000000-0005-0000-0000-000075000000}"/>
    <cellStyle name="Хороший 2" xfId="118" xr:uid="{00000000-0005-0000-0000-000076000000}"/>
    <cellStyle name="Хороший 3" xfId="119" xr:uid="{00000000-0005-0000-0000-00007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v-new\&#1076;&#1083;&#1103;%20&#1088;&#1072;&#1073;&#1086;&#1090;&#1099;\&#1086;&#1090;%20&#1058;&#1102;&#1090;&#1077;&#1074;&#1086;&#1081;\1&#1082;&#1074;\MINZDRAV\&#1057;&#1073;&#1086;&#1088;&#1085;&#1080;&#1082;%201999%20&#1075;&#1086;&#1076;&#1072;\&#1089;&#1073;&#1086;&#1088;&#1085;&#1080;&#1082;%201999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. лист"/>
      <sheetName val="оборот тит.л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Лист1"/>
      <sheetName val="Модуль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0BA81-9042-4F80-8A4C-668059D2B6D0}">
  <dimension ref="A1:O198"/>
  <sheetViews>
    <sheetView tabSelected="1" view="pageBreakPreview" zoomScale="90" zoomScaleSheetLayoutView="9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6" sqref="J16"/>
    </sheetView>
  </sheetViews>
  <sheetFormatPr defaultRowHeight="15.75" x14ac:dyDescent="0.25"/>
  <cols>
    <col min="1" max="1" width="5.42578125" style="13" customWidth="1"/>
    <col min="2" max="2" width="34.42578125" style="14" customWidth="1"/>
    <col min="3" max="3" width="13.7109375" style="26" customWidth="1"/>
    <col min="4" max="4" width="9.42578125" style="126" customWidth="1"/>
    <col min="5" max="5" width="14.28515625" style="126" customWidth="1"/>
    <col min="6" max="7" width="8.42578125" style="2" customWidth="1"/>
    <col min="8" max="8" width="18.42578125" style="118" customWidth="1"/>
    <col min="9" max="9" width="18.85546875" style="107" customWidth="1"/>
    <col min="10" max="10" width="17.140625" style="107" customWidth="1"/>
    <col min="11" max="11" width="14.140625" style="107" hidden="1" customWidth="1"/>
    <col min="12" max="12" width="9.140625" style="2"/>
    <col min="13" max="13" width="12.42578125" style="2" customWidth="1"/>
    <col min="14" max="14" width="15.5703125" style="2" customWidth="1"/>
    <col min="15" max="15" width="14.140625" style="2" customWidth="1"/>
    <col min="16" max="16384" width="9.140625" style="1"/>
  </cols>
  <sheetData>
    <row r="1" spans="1:15" x14ac:dyDescent="0.25">
      <c r="N1" s="52"/>
      <c r="O1" s="52" t="s">
        <v>184</v>
      </c>
    </row>
    <row r="2" spans="1:15" ht="15.75" customHeight="1" x14ac:dyDescent="0.25">
      <c r="D2" s="134"/>
      <c r="E2" s="134"/>
      <c r="F2" s="134"/>
      <c r="G2" s="134"/>
      <c r="H2" s="134"/>
      <c r="N2" s="52"/>
      <c r="O2" s="52" t="s">
        <v>163</v>
      </c>
    </row>
    <row r="3" spans="1:15" x14ac:dyDescent="0.25">
      <c r="N3" s="52"/>
      <c r="O3" s="52" t="s">
        <v>164</v>
      </c>
    </row>
    <row r="4" spans="1:15" x14ac:dyDescent="0.25">
      <c r="N4" s="52"/>
      <c r="O4" s="52" t="s">
        <v>182</v>
      </c>
    </row>
    <row r="5" spans="1:15" ht="15.75" customHeight="1" x14ac:dyDescent="0.25">
      <c r="I5" s="108"/>
      <c r="J5" s="108"/>
      <c r="K5" s="108"/>
      <c r="L5" s="108"/>
      <c r="M5" s="131"/>
      <c r="N5" s="131"/>
      <c r="O5" s="131"/>
    </row>
    <row r="6" spans="1:15" ht="31.5" customHeight="1" thickBot="1" x14ac:dyDescent="0.3">
      <c r="B6" s="37"/>
      <c r="C6" s="154" t="s">
        <v>185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9.5" hidden="1" customHeight="1" thickBot="1" x14ac:dyDescent="0.3">
      <c r="A7" s="15"/>
      <c r="B7" s="15"/>
      <c r="C7" s="27"/>
      <c r="D7" s="27"/>
      <c r="E7" s="53"/>
      <c r="F7" s="6"/>
      <c r="G7" s="6"/>
      <c r="H7" s="6"/>
      <c r="I7" s="27"/>
      <c r="J7" s="27"/>
      <c r="K7" s="27"/>
    </row>
    <row r="8" spans="1:15" ht="25.5" customHeight="1" thickBot="1" x14ac:dyDescent="0.3">
      <c r="A8" s="155" t="s">
        <v>0</v>
      </c>
      <c r="B8" s="158" t="s">
        <v>2</v>
      </c>
      <c r="C8" s="165" t="s">
        <v>183</v>
      </c>
      <c r="D8" s="165" t="s">
        <v>1</v>
      </c>
      <c r="E8" s="135" t="s">
        <v>166</v>
      </c>
      <c r="F8" s="135" t="s">
        <v>158</v>
      </c>
      <c r="G8" s="135" t="s">
        <v>187</v>
      </c>
      <c r="H8" s="135" t="s">
        <v>188</v>
      </c>
      <c r="I8" s="135" t="s">
        <v>157</v>
      </c>
      <c r="J8" s="135" t="s">
        <v>177</v>
      </c>
      <c r="K8" s="135" t="s">
        <v>178</v>
      </c>
      <c r="L8" s="135" t="s">
        <v>170</v>
      </c>
      <c r="M8" s="162" t="s">
        <v>186</v>
      </c>
      <c r="N8" s="163"/>
      <c r="O8" s="164"/>
    </row>
    <row r="9" spans="1:15" ht="15.75" customHeight="1" x14ac:dyDescent="0.25">
      <c r="A9" s="156"/>
      <c r="B9" s="159"/>
      <c r="C9" s="166"/>
      <c r="D9" s="166"/>
      <c r="E9" s="136"/>
      <c r="F9" s="136"/>
      <c r="G9" s="136"/>
      <c r="H9" s="136"/>
      <c r="I9" s="136"/>
      <c r="J9" s="136"/>
      <c r="K9" s="136"/>
      <c r="L9" s="136"/>
      <c r="M9" s="135" t="s">
        <v>169</v>
      </c>
      <c r="N9" s="168" t="s">
        <v>171</v>
      </c>
      <c r="O9" s="169"/>
    </row>
    <row r="10" spans="1:15" ht="70.5" customHeight="1" thickBot="1" x14ac:dyDescent="0.3">
      <c r="A10" s="156"/>
      <c r="B10" s="159"/>
      <c r="C10" s="166"/>
      <c r="D10" s="166"/>
      <c r="E10" s="136"/>
      <c r="F10" s="136"/>
      <c r="G10" s="136"/>
      <c r="H10" s="136"/>
      <c r="I10" s="136"/>
      <c r="J10" s="136"/>
      <c r="K10" s="136"/>
      <c r="L10" s="136"/>
      <c r="M10" s="136"/>
      <c r="N10" s="170"/>
      <c r="O10" s="171"/>
    </row>
    <row r="11" spans="1:15" ht="60" customHeight="1" thickBot="1" x14ac:dyDescent="0.3">
      <c r="A11" s="157"/>
      <c r="B11" s="160"/>
      <c r="C11" s="167"/>
      <c r="D11" s="167"/>
      <c r="E11" s="137"/>
      <c r="F11" s="137"/>
      <c r="G11" s="137"/>
      <c r="H11" s="137"/>
      <c r="I11" s="137"/>
      <c r="J11" s="137"/>
      <c r="K11" s="137"/>
      <c r="L11" s="137"/>
      <c r="M11" s="137"/>
      <c r="N11" s="109" t="s">
        <v>167</v>
      </c>
      <c r="O11" s="127" t="s">
        <v>168</v>
      </c>
    </row>
    <row r="12" spans="1:15" ht="27.75" customHeight="1" thickBot="1" x14ac:dyDescent="0.3">
      <c r="A12" s="38">
        <v>1</v>
      </c>
      <c r="B12" s="39">
        <v>2</v>
      </c>
      <c r="C12" s="39">
        <v>3</v>
      </c>
      <c r="D12" s="39">
        <v>4</v>
      </c>
      <c r="E12" s="40">
        <v>5</v>
      </c>
      <c r="F12" s="39">
        <v>6</v>
      </c>
      <c r="G12" s="39" t="s">
        <v>189</v>
      </c>
      <c r="H12" s="119" t="s">
        <v>190</v>
      </c>
      <c r="I12" s="110">
        <v>8</v>
      </c>
      <c r="J12" s="110" t="s">
        <v>179</v>
      </c>
      <c r="K12" s="111"/>
      <c r="L12" s="111">
        <v>10</v>
      </c>
      <c r="M12" s="110">
        <v>20</v>
      </c>
      <c r="N12" s="110" t="s">
        <v>180</v>
      </c>
      <c r="O12" s="110" t="s">
        <v>181</v>
      </c>
    </row>
    <row r="13" spans="1:15" ht="15.75" customHeight="1" x14ac:dyDescent="0.25">
      <c r="A13" s="152" t="s">
        <v>48</v>
      </c>
      <c r="B13" s="153"/>
      <c r="C13" s="77">
        <f>SUM(C15:C23)</f>
        <v>1517</v>
      </c>
      <c r="D13" s="75"/>
      <c r="E13" s="112"/>
      <c r="F13" s="104"/>
      <c r="G13" s="104"/>
      <c r="H13" s="125">
        <f>SUM(H15:H23)</f>
        <v>15801982.560000001</v>
      </c>
      <c r="I13" s="113"/>
      <c r="J13" s="114">
        <f>SUM(J15:J23)</f>
        <v>10567575.82</v>
      </c>
      <c r="K13" s="114">
        <v>5280025.1400000006</v>
      </c>
      <c r="L13" s="113"/>
      <c r="M13" s="115"/>
      <c r="N13" s="115">
        <f t="shared" ref="N13:O13" si="0">SUM(N15:N23)</f>
        <v>10567575.82</v>
      </c>
      <c r="O13" s="78">
        <f t="shared" si="0"/>
        <v>880631.32000000007</v>
      </c>
    </row>
    <row r="14" spans="1:15" ht="15.75" customHeight="1" x14ac:dyDescent="0.25">
      <c r="A14" s="146" t="s">
        <v>3</v>
      </c>
      <c r="B14" s="147"/>
      <c r="C14" s="147"/>
      <c r="D14" s="148"/>
      <c r="E14" s="54"/>
      <c r="F14" s="7"/>
      <c r="G14" s="7"/>
      <c r="H14" s="5"/>
      <c r="I14" s="32"/>
      <c r="J14" s="83"/>
      <c r="K14" s="83"/>
      <c r="L14" s="32"/>
      <c r="M14" s="32"/>
      <c r="N14" s="5"/>
      <c r="O14" s="79"/>
    </row>
    <row r="15" spans="1:15" x14ac:dyDescent="0.25">
      <c r="A15" s="16">
        <v>1</v>
      </c>
      <c r="B15" s="17" t="s">
        <v>40</v>
      </c>
      <c r="C15" s="65">
        <v>89</v>
      </c>
      <c r="D15" s="32" t="s">
        <v>12</v>
      </c>
      <c r="E15" s="48">
        <v>1230500</v>
      </c>
      <c r="F15" s="47">
        <v>1.56</v>
      </c>
      <c r="G15" s="47">
        <v>1.0289999999999999</v>
      </c>
      <c r="H15" s="35">
        <f>ROUND(E15*F15*G15,2)</f>
        <v>1975247.82</v>
      </c>
      <c r="I15" s="41" t="s">
        <v>156</v>
      </c>
      <c r="J15" s="84">
        <f>N15</f>
        <v>987623.91</v>
      </c>
      <c r="K15" s="84">
        <v>915876</v>
      </c>
      <c r="L15" s="81">
        <v>0.5</v>
      </c>
      <c r="M15" s="50">
        <v>1</v>
      </c>
      <c r="N15" s="35">
        <f>ROUND(H15*L15*M15,2)</f>
        <v>987623.91</v>
      </c>
      <c r="O15" s="63">
        <f>ROUND(N15/12,2)</f>
        <v>82301.990000000005</v>
      </c>
    </row>
    <row r="16" spans="1:15" x14ac:dyDescent="0.25">
      <c r="A16" s="16">
        <v>2</v>
      </c>
      <c r="B16" s="17" t="s">
        <v>42</v>
      </c>
      <c r="C16" s="65">
        <v>61</v>
      </c>
      <c r="D16" s="32" t="s">
        <v>12</v>
      </c>
      <c r="E16" s="48">
        <v>1230500</v>
      </c>
      <c r="F16" s="47">
        <v>1.56</v>
      </c>
      <c r="G16" s="47">
        <v>1.0289999999999999</v>
      </c>
      <c r="H16" s="35">
        <f t="shared" ref="H16:H23" si="1">ROUND(E16*F16*G16,2)</f>
        <v>1975247.82</v>
      </c>
      <c r="I16" s="41" t="s">
        <v>156</v>
      </c>
      <c r="J16" s="84">
        <f t="shared" ref="J16:J17" si="2">N16</f>
        <v>987623.91</v>
      </c>
      <c r="K16" s="84">
        <v>915876</v>
      </c>
      <c r="L16" s="81">
        <v>0.5</v>
      </c>
      <c r="M16" s="50">
        <v>1</v>
      </c>
      <c r="N16" s="35">
        <f>ROUND(H16*L16*M16,2)</f>
        <v>987623.91</v>
      </c>
      <c r="O16" s="63">
        <f t="shared" ref="O16:O23" si="3">ROUND(N16/12,2)</f>
        <v>82301.990000000005</v>
      </c>
    </row>
    <row r="17" spans="1:15" x14ac:dyDescent="0.25">
      <c r="A17" s="16">
        <v>3</v>
      </c>
      <c r="B17" s="17" t="s">
        <v>43</v>
      </c>
      <c r="C17" s="65">
        <v>95</v>
      </c>
      <c r="D17" s="32" t="s">
        <v>12</v>
      </c>
      <c r="E17" s="48">
        <v>1230500</v>
      </c>
      <c r="F17" s="47">
        <v>1.56</v>
      </c>
      <c r="G17" s="47">
        <v>1.0289999999999999</v>
      </c>
      <c r="H17" s="35">
        <f t="shared" si="1"/>
        <v>1975247.82</v>
      </c>
      <c r="I17" s="41" t="s">
        <v>156</v>
      </c>
      <c r="J17" s="84">
        <f t="shared" si="2"/>
        <v>987623.91</v>
      </c>
      <c r="K17" s="84">
        <v>915876</v>
      </c>
      <c r="L17" s="81">
        <v>0.5</v>
      </c>
      <c r="M17" s="61">
        <v>1</v>
      </c>
      <c r="N17" s="35">
        <f>ROUND(H17*L17*M17,2)</f>
        <v>987623.91</v>
      </c>
      <c r="O17" s="63">
        <f t="shared" si="3"/>
        <v>82301.990000000005</v>
      </c>
    </row>
    <row r="18" spans="1:15" ht="15.75" customHeight="1" x14ac:dyDescent="0.25">
      <c r="A18" s="140" t="s">
        <v>4</v>
      </c>
      <c r="B18" s="141"/>
      <c r="C18" s="141"/>
      <c r="D18" s="142"/>
      <c r="E18" s="55"/>
      <c r="F18" s="9"/>
      <c r="G18" s="9"/>
      <c r="H18" s="35"/>
      <c r="I18" s="41"/>
      <c r="J18" s="84"/>
      <c r="K18" s="84"/>
      <c r="L18" s="41"/>
      <c r="M18" s="60"/>
      <c r="N18" s="35"/>
      <c r="O18" s="63"/>
    </row>
    <row r="19" spans="1:15" x14ac:dyDescent="0.25">
      <c r="A19" s="16">
        <v>4</v>
      </c>
      <c r="B19" s="17" t="s">
        <v>44</v>
      </c>
      <c r="C19" s="8">
        <v>174</v>
      </c>
      <c r="D19" s="32" t="s">
        <v>12</v>
      </c>
      <c r="E19" s="48">
        <v>1230500</v>
      </c>
      <c r="F19" s="9">
        <v>1.56</v>
      </c>
      <c r="G19" s="9">
        <v>1.0289999999999999</v>
      </c>
      <c r="H19" s="35">
        <f t="shared" si="1"/>
        <v>1975247.82</v>
      </c>
      <c r="I19" s="41" t="s">
        <v>156</v>
      </c>
      <c r="J19" s="84">
        <f t="shared" ref="J19:J23" si="4">N19</f>
        <v>1599950.73</v>
      </c>
      <c r="K19" s="2">
        <v>348032.87999999989</v>
      </c>
      <c r="L19" s="41">
        <v>1</v>
      </c>
      <c r="M19" s="61">
        <v>0.81</v>
      </c>
      <c r="N19" s="35">
        <f>ROUND(H19*L19*M19,2)</f>
        <v>1599950.73</v>
      </c>
      <c r="O19" s="63">
        <f t="shared" si="3"/>
        <v>133329.23000000001</v>
      </c>
    </row>
    <row r="20" spans="1:15" x14ac:dyDescent="0.25">
      <c r="A20" s="16">
        <v>5</v>
      </c>
      <c r="B20" s="17" t="s">
        <v>45</v>
      </c>
      <c r="C20" s="8">
        <v>285</v>
      </c>
      <c r="D20" s="32" t="s">
        <v>12</v>
      </c>
      <c r="E20" s="48">
        <v>1230500</v>
      </c>
      <c r="F20" s="9">
        <v>1.56</v>
      </c>
      <c r="G20" s="9">
        <v>1.0289999999999999</v>
      </c>
      <c r="H20" s="35">
        <f t="shared" si="1"/>
        <v>1975247.82</v>
      </c>
      <c r="I20" s="41" t="s">
        <v>156</v>
      </c>
      <c r="J20" s="84">
        <f t="shared" si="4"/>
        <v>1599950.73</v>
      </c>
      <c r="K20" s="2">
        <v>622795.68000000017</v>
      </c>
      <c r="L20" s="41">
        <v>1</v>
      </c>
      <c r="M20" s="61">
        <v>0.81</v>
      </c>
      <c r="N20" s="35">
        <f>ROUND(H20*L20*M20,2)</f>
        <v>1599950.73</v>
      </c>
      <c r="O20" s="63">
        <f t="shared" si="3"/>
        <v>133329.23000000001</v>
      </c>
    </row>
    <row r="21" spans="1:15" x14ac:dyDescent="0.25">
      <c r="A21" s="16">
        <v>6</v>
      </c>
      <c r="B21" s="17" t="s">
        <v>46</v>
      </c>
      <c r="C21" s="8">
        <v>202</v>
      </c>
      <c r="D21" s="32" t="s">
        <v>12</v>
      </c>
      <c r="E21" s="48">
        <v>1230500</v>
      </c>
      <c r="F21" s="9">
        <v>1.56</v>
      </c>
      <c r="G21" s="9">
        <v>1.0289999999999999</v>
      </c>
      <c r="H21" s="35">
        <f t="shared" si="1"/>
        <v>1975247.82</v>
      </c>
      <c r="I21" s="41" t="s">
        <v>156</v>
      </c>
      <c r="J21" s="84">
        <f t="shared" si="4"/>
        <v>1599950.73</v>
      </c>
      <c r="K21" s="84">
        <v>348032.87999999989</v>
      </c>
      <c r="L21" s="41">
        <v>1</v>
      </c>
      <c r="M21" s="61">
        <v>0.81</v>
      </c>
      <c r="N21" s="35">
        <f>ROUND(H21*L21*M21,2)</f>
        <v>1599950.73</v>
      </c>
      <c r="O21" s="63">
        <f t="shared" si="3"/>
        <v>133329.23000000001</v>
      </c>
    </row>
    <row r="22" spans="1:15" x14ac:dyDescent="0.25">
      <c r="A22" s="16">
        <v>7</v>
      </c>
      <c r="B22" s="17" t="s">
        <v>47</v>
      </c>
      <c r="C22" s="8">
        <v>485</v>
      </c>
      <c r="D22" s="32" t="s">
        <v>12</v>
      </c>
      <c r="E22" s="48">
        <v>1230500</v>
      </c>
      <c r="F22" s="9">
        <v>1.56</v>
      </c>
      <c r="G22" s="9">
        <v>1.0289999999999999</v>
      </c>
      <c r="H22" s="35">
        <f t="shared" si="1"/>
        <v>1975247.82</v>
      </c>
      <c r="I22" s="41" t="s">
        <v>156</v>
      </c>
      <c r="J22" s="84">
        <f t="shared" si="4"/>
        <v>1599950.73</v>
      </c>
      <c r="K22" s="84">
        <v>348032.87999999989</v>
      </c>
      <c r="L22" s="41">
        <v>1</v>
      </c>
      <c r="M22" s="61">
        <v>0.81</v>
      </c>
      <c r="N22" s="35">
        <f>ROUND(H22*L22*M22,2)</f>
        <v>1599950.73</v>
      </c>
      <c r="O22" s="63">
        <f t="shared" si="3"/>
        <v>133329.23000000001</v>
      </c>
    </row>
    <row r="23" spans="1:15" x14ac:dyDescent="0.25">
      <c r="A23" s="16">
        <v>8</v>
      </c>
      <c r="B23" s="17" t="s">
        <v>41</v>
      </c>
      <c r="C23" s="65">
        <v>126</v>
      </c>
      <c r="D23" s="32" t="s">
        <v>12</v>
      </c>
      <c r="E23" s="48">
        <v>1230500</v>
      </c>
      <c r="F23" s="47">
        <v>1.56</v>
      </c>
      <c r="G23" s="47">
        <v>1.0289999999999999</v>
      </c>
      <c r="H23" s="35">
        <f t="shared" si="1"/>
        <v>1975247.82</v>
      </c>
      <c r="I23" s="41" t="s">
        <v>156</v>
      </c>
      <c r="J23" s="84">
        <f t="shared" si="4"/>
        <v>1204901.17</v>
      </c>
      <c r="K23" s="84">
        <v>865502.82000000007</v>
      </c>
      <c r="L23" s="41">
        <v>1</v>
      </c>
      <c r="M23" s="50">
        <v>0.61</v>
      </c>
      <c r="N23" s="35">
        <f>ROUND(H23*L23*M23,2)</f>
        <v>1204901.17</v>
      </c>
      <c r="O23" s="63">
        <f t="shared" si="3"/>
        <v>100408.43</v>
      </c>
    </row>
    <row r="24" spans="1:15" ht="15.75" customHeight="1" x14ac:dyDescent="0.25">
      <c r="A24" s="138" t="s">
        <v>129</v>
      </c>
      <c r="B24" s="139"/>
      <c r="C24" s="32">
        <f>SUM(C26:C46)</f>
        <v>4524</v>
      </c>
      <c r="D24" s="46"/>
      <c r="E24" s="56"/>
      <c r="F24" s="10"/>
      <c r="G24" s="10"/>
      <c r="H24" s="35">
        <f>SUM(H26:H46)</f>
        <v>39504956.399999999</v>
      </c>
      <c r="I24" s="41"/>
      <c r="J24" s="85">
        <f>SUM(J26:J46)</f>
        <v>27199162.43</v>
      </c>
      <c r="K24" s="85">
        <v>11434711.859999996</v>
      </c>
      <c r="L24" s="51"/>
      <c r="M24" s="51"/>
      <c r="N24" s="51">
        <f t="shared" ref="N24:O24" si="5">SUM(N26:N46)</f>
        <v>27199162.43</v>
      </c>
      <c r="O24" s="80">
        <f t="shared" si="5"/>
        <v>2266596.88</v>
      </c>
    </row>
    <row r="25" spans="1:15" ht="15.75" customHeight="1" x14ac:dyDescent="0.25">
      <c r="A25" s="140" t="s">
        <v>3</v>
      </c>
      <c r="B25" s="141"/>
      <c r="C25" s="141"/>
      <c r="D25" s="142"/>
      <c r="E25" s="55"/>
      <c r="F25" s="9"/>
      <c r="G25" s="9"/>
      <c r="H25" s="35"/>
      <c r="I25" s="41"/>
      <c r="J25" s="84"/>
      <c r="K25" s="84"/>
      <c r="L25" s="41"/>
      <c r="M25" s="60"/>
      <c r="N25" s="35"/>
      <c r="O25" s="63"/>
    </row>
    <row r="26" spans="1:15" x14ac:dyDescent="0.25">
      <c r="A26" s="18">
        <v>9</v>
      </c>
      <c r="B26" s="45" t="s">
        <v>143</v>
      </c>
      <c r="C26" s="8">
        <v>53</v>
      </c>
      <c r="D26" s="32" t="s">
        <v>12</v>
      </c>
      <c r="E26" s="48">
        <v>1230500</v>
      </c>
      <c r="F26" s="9">
        <v>1.56</v>
      </c>
      <c r="G26" s="9">
        <v>1.0289999999999999</v>
      </c>
      <c r="H26" s="35">
        <f t="shared" ref="H26:H30" si="6">ROUND(E26*F26*G26,2)</f>
        <v>1975247.82</v>
      </c>
      <c r="I26" s="41" t="s">
        <v>156</v>
      </c>
      <c r="J26" s="84">
        <f t="shared" ref="J26:J30" si="7">N26</f>
        <v>987623.91</v>
      </c>
      <c r="K26" s="84">
        <v>915876</v>
      </c>
      <c r="L26" s="81">
        <v>0.5</v>
      </c>
      <c r="M26" s="61">
        <v>1</v>
      </c>
      <c r="N26" s="35">
        <f>ROUND(H26*L26*M26,2)</f>
        <v>987623.91</v>
      </c>
      <c r="O26" s="63">
        <f t="shared" ref="O26:O46" si="8">ROUND(N26/12,2)</f>
        <v>82301.990000000005</v>
      </c>
    </row>
    <row r="27" spans="1:15" x14ac:dyDescent="0.25">
      <c r="A27" s="18">
        <v>10</v>
      </c>
      <c r="B27" s="45" t="s">
        <v>123</v>
      </c>
      <c r="C27" s="8">
        <v>87</v>
      </c>
      <c r="D27" s="32" t="s">
        <v>12</v>
      </c>
      <c r="E27" s="48">
        <v>1230500</v>
      </c>
      <c r="F27" s="9">
        <v>1.56</v>
      </c>
      <c r="G27" s="9">
        <v>1.0289999999999999</v>
      </c>
      <c r="H27" s="35">
        <f t="shared" si="6"/>
        <v>1975247.82</v>
      </c>
      <c r="I27" s="41" t="s">
        <v>156</v>
      </c>
      <c r="J27" s="84">
        <f t="shared" si="7"/>
        <v>987623.91</v>
      </c>
      <c r="K27" s="84">
        <v>865502.82000000007</v>
      </c>
      <c r="L27" s="81">
        <v>0.5</v>
      </c>
      <c r="M27" s="61">
        <v>1</v>
      </c>
      <c r="N27" s="35">
        <f>ROUND(H27*L27*M27,2)</f>
        <v>987623.91</v>
      </c>
      <c r="O27" s="63">
        <f t="shared" si="8"/>
        <v>82301.990000000005</v>
      </c>
    </row>
    <row r="28" spans="1:15" x14ac:dyDescent="0.25">
      <c r="A28" s="18">
        <v>11</v>
      </c>
      <c r="B28" s="45" t="s">
        <v>122</v>
      </c>
      <c r="C28" s="8">
        <v>71</v>
      </c>
      <c r="D28" s="32" t="s">
        <v>12</v>
      </c>
      <c r="E28" s="48">
        <v>1230500</v>
      </c>
      <c r="F28" s="9">
        <v>1.56</v>
      </c>
      <c r="G28" s="9">
        <v>1.0289999999999999</v>
      </c>
      <c r="H28" s="35">
        <f t="shared" si="6"/>
        <v>1975247.82</v>
      </c>
      <c r="I28" s="41" t="s">
        <v>156</v>
      </c>
      <c r="J28" s="84">
        <f t="shared" si="7"/>
        <v>987623.91</v>
      </c>
      <c r="K28" s="84">
        <v>773915.22</v>
      </c>
      <c r="L28" s="81">
        <v>0.5</v>
      </c>
      <c r="M28" s="61">
        <v>1</v>
      </c>
      <c r="N28" s="35">
        <f>ROUND(H28*L28*M28,2)</f>
        <v>987623.91</v>
      </c>
      <c r="O28" s="63">
        <f t="shared" si="8"/>
        <v>82301.990000000005</v>
      </c>
    </row>
    <row r="29" spans="1:15" x14ac:dyDescent="0.25">
      <c r="A29" s="18">
        <v>12</v>
      </c>
      <c r="B29" s="45" t="s">
        <v>119</v>
      </c>
      <c r="C29" s="8">
        <v>68</v>
      </c>
      <c r="D29" s="32" t="s">
        <v>12</v>
      </c>
      <c r="E29" s="48">
        <v>1230500</v>
      </c>
      <c r="F29" s="9">
        <v>1.56</v>
      </c>
      <c r="G29" s="9">
        <v>1.0289999999999999</v>
      </c>
      <c r="H29" s="35">
        <f t="shared" si="6"/>
        <v>1975247.82</v>
      </c>
      <c r="I29" s="41" t="s">
        <v>156</v>
      </c>
      <c r="J29" s="84">
        <f t="shared" si="7"/>
        <v>987623.91</v>
      </c>
      <c r="K29" s="84">
        <v>906717.24</v>
      </c>
      <c r="L29" s="81">
        <v>0.5</v>
      </c>
      <c r="M29" s="61">
        <v>1</v>
      </c>
      <c r="N29" s="35">
        <f>ROUND(H29*L29*M29,2)</f>
        <v>987623.91</v>
      </c>
      <c r="O29" s="63">
        <f t="shared" si="8"/>
        <v>82301.990000000005</v>
      </c>
    </row>
    <row r="30" spans="1:15" x14ac:dyDescent="0.25">
      <c r="A30" s="18">
        <v>13</v>
      </c>
      <c r="B30" s="45" t="s">
        <v>117</v>
      </c>
      <c r="C30" s="8">
        <v>82</v>
      </c>
      <c r="D30" s="32" t="s">
        <v>12</v>
      </c>
      <c r="E30" s="48">
        <v>1230500</v>
      </c>
      <c r="F30" s="9">
        <v>1.56</v>
      </c>
      <c r="G30" s="9">
        <v>1.0289999999999999</v>
      </c>
      <c r="H30" s="35">
        <f t="shared" si="6"/>
        <v>1975247.82</v>
      </c>
      <c r="I30" s="41" t="s">
        <v>156</v>
      </c>
      <c r="J30" s="84">
        <f t="shared" si="7"/>
        <v>987623.91</v>
      </c>
      <c r="K30" s="84">
        <v>952511.04</v>
      </c>
      <c r="L30" s="81">
        <v>0.5</v>
      </c>
      <c r="M30" s="61">
        <v>1</v>
      </c>
      <c r="N30" s="35">
        <f>ROUND(H30*L30*M30,2)</f>
        <v>987623.91</v>
      </c>
      <c r="O30" s="63">
        <f t="shared" si="8"/>
        <v>82301.990000000005</v>
      </c>
    </row>
    <row r="31" spans="1:15" ht="15.75" customHeight="1" x14ac:dyDescent="0.25">
      <c r="A31" s="140" t="s">
        <v>4</v>
      </c>
      <c r="B31" s="141"/>
      <c r="C31" s="141"/>
      <c r="D31" s="142"/>
      <c r="E31" s="55"/>
      <c r="F31" s="9"/>
      <c r="G31" s="9"/>
      <c r="H31" s="35"/>
      <c r="I31" s="41"/>
      <c r="J31" s="84"/>
      <c r="K31" s="84">
        <v>0</v>
      </c>
      <c r="L31" s="41"/>
      <c r="M31" s="60"/>
      <c r="N31" s="35"/>
      <c r="O31" s="63"/>
    </row>
    <row r="32" spans="1:15" x14ac:dyDescent="0.25">
      <c r="A32" s="18">
        <v>14</v>
      </c>
      <c r="B32" s="45" t="s">
        <v>112</v>
      </c>
      <c r="C32" s="8">
        <v>320</v>
      </c>
      <c r="D32" s="32" t="s">
        <v>12</v>
      </c>
      <c r="E32" s="48">
        <v>1230500</v>
      </c>
      <c r="F32" s="9">
        <v>1.56</v>
      </c>
      <c r="G32" s="9">
        <v>1.0289999999999999</v>
      </c>
      <c r="H32" s="35">
        <f t="shared" ref="H32:H46" si="9">ROUND(E32*F32*G32,2)</f>
        <v>1975247.82</v>
      </c>
      <c r="I32" s="41" t="s">
        <v>156</v>
      </c>
      <c r="J32" s="84">
        <f t="shared" ref="J32:J46" si="10">N32</f>
        <v>1599950.73</v>
      </c>
      <c r="K32" s="84">
        <v>348032.87999999989</v>
      </c>
      <c r="L32" s="41">
        <v>1</v>
      </c>
      <c r="M32" s="61">
        <v>0.81</v>
      </c>
      <c r="N32" s="35">
        <f>ROUND(H32*L32*M32,2)</f>
        <v>1599950.73</v>
      </c>
      <c r="O32" s="63">
        <f t="shared" si="8"/>
        <v>133329.23000000001</v>
      </c>
    </row>
    <row r="33" spans="1:15" x14ac:dyDescent="0.25">
      <c r="A33" s="18">
        <v>15</v>
      </c>
      <c r="B33" s="45" t="s">
        <v>127</v>
      </c>
      <c r="C33" s="8">
        <v>110</v>
      </c>
      <c r="D33" s="32" t="s">
        <v>12</v>
      </c>
      <c r="E33" s="48">
        <v>1230500</v>
      </c>
      <c r="F33" s="9">
        <v>1.56</v>
      </c>
      <c r="G33" s="9">
        <v>1.0289999999999999</v>
      </c>
      <c r="H33" s="35">
        <f t="shared" si="9"/>
        <v>1975247.82</v>
      </c>
      <c r="I33" s="41" t="s">
        <v>156</v>
      </c>
      <c r="J33" s="84">
        <f t="shared" si="10"/>
        <v>1599950.73</v>
      </c>
      <c r="K33" s="84">
        <v>348032.87999999989</v>
      </c>
      <c r="L33" s="41">
        <v>1</v>
      </c>
      <c r="M33" s="61">
        <v>0.81</v>
      </c>
      <c r="N33" s="35">
        <f>ROUND(H33*L33*M33,2)</f>
        <v>1599950.73</v>
      </c>
      <c r="O33" s="63">
        <f t="shared" si="8"/>
        <v>133329.23000000001</v>
      </c>
    </row>
    <row r="34" spans="1:15" x14ac:dyDescent="0.25">
      <c r="A34" s="18">
        <v>16</v>
      </c>
      <c r="B34" s="45" t="s">
        <v>113</v>
      </c>
      <c r="C34" s="8">
        <v>440</v>
      </c>
      <c r="D34" s="32" t="s">
        <v>12</v>
      </c>
      <c r="E34" s="48">
        <v>1230500</v>
      </c>
      <c r="F34" s="9">
        <v>1.56</v>
      </c>
      <c r="G34" s="9">
        <v>1.0289999999999999</v>
      </c>
      <c r="H34" s="35">
        <f t="shared" si="9"/>
        <v>1975247.82</v>
      </c>
      <c r="I34" s="41" t="s">
        <v>156</v>
      </c>
      <c r="J34" s="84">
        <f t="shared" si="10"/>
        <v>1599950.73</v>
      </c>
      <c r="K34" s="84">
        <v>439620.48</v>
      </c>
      <c r="L34" s="41">
        <v>1</v>
      </c>
      <c r="M34" s="61">
        <v>0.81</v>
      </c>
      <c r="N34" s="35">
        <f>ROUND(H34*L34*M34,2)</f>
        <v>1599950.73</v>
      </c>
      <c r="O34" s="63">
        <f t="shared" si="8"/>
        <v>133329.23000000001</v>
      </c>
    </row>
    <row r="35" spans="1:15" x14ac:dyDescent="0.25">
      <c r="A35" s="18">
        <v>17</v>
      </c>
      <c r="B35" s="45" t="s">
        <v>144</v>
      </c>
      <c r="C35" s="8">
        <v>372</v>
      </c>
      <c r="D35" s="32" t="s">
        <v>12</v>
      </c>
      <c r="E35" s="48">
        <v>1230500</v>
      </c>
      <c r="F35" s="9">
        <v>1.56</v>
      </c>
      <c r="G35" s="9">
        <v>1.0289999999999999</v>
      </c>
      <c r="H35" s="35">
        <f t="shared" si="9"/>
        <v>1975247.82</v>
      </c>
      <c r="I35" s="41" t="s">
        <v>156</v>
      </c>
      <c r="J35" s="84">
        <f t="shared" si="10"/>
        <v>1599950.73</v>
      </c>
      <c r="K35" s="84">
        <v>348032.87999999989</v>
      </c>
      <c r="L35" s="41">
        <v>1</v>
      </c>
      <c r="M35" s="61">
        <v>0.81</v>
      </c>
      <c r="N35" s="35">
        <f>ROUND(H35*L35*M35,2)</f>
        <v>1599950.73</v>
      </c>
      <c r="O35" s="63">
        <f t="shared" si="8"/>
        <v>133329.23000000001</v>
      </c>
    </row>
    <row r="36" spans="1:15" x14ac:dyDescent="0.25">
      <c r="A36" s="18">
        <v>18</v>
      </c>
      <c r="B36" s="45" t="s">
        <v>114</v>
      </c>
      <c r="C36" s="8">
        <v>275</v>
      </c>
      <c r="D36" s="32" t="s">
        <v>12</v>
      </c>
      <c r="E36" s="48">
        <v>1230500</v>
      </c>
      <c r="F36" s="9">
        <v>1.56</v>
      </c>
      <c r="G36" s="9">
        <v>1.0289999999999999</v>
      </c>
      <c r="H36" s="35">
        <f t="shared" si="9"/>
        <v>1975247.82</v>
      </c>
      <c r="I36" s="41" t="s">
        <v>156</v>
      </c>
      <c r="J36" s="84">
        <f t="shared" si="10"/>
        <v>1599950.73</v>
      </c>
      <c r="K36" s="84">
        <v>348032.87999999989</v>
      </c>
      <c r="L36" s="41">
        <v>1</v>
      </c>
      <c r="M36" s="61">
        <v>0.81</v>
      </c>
      <c r="N36" s="35">
        <f>ROUND(H36*L36*M36,2)</f>
        <v>1599950.73</v>
      </c>
      <c r="O36" s="63">
        <f t="shared" si="8"/>
        <v>133329.23000000001</v>
      </c>
    </row>
    <row r="37" spans="1:15" x14ac:dyDescent="0.25">
      <c r="A37" s="18">
        <v>19</v>
      </c>
      <c r="B37" s="45" t="s">
        <v>115</v>
      </c>
      <c r="C37" s="8">
        <v>243</v>
      </c>
      <c r="D37" s="32" t="s">
        <v>12</v>
      </c>
      <c r="E37" s="48">
        <v>1230500</v>
      </c>
      <c r="F37" s="9">
        <v>1.56</v>
      </c>
      <c r="G37" s="9">
        <v>1.0289999999999999</v>
      </c>
      <c r="H37" s="35">
        <f t="shared" si="9"/>
        <v>1975247.82</v>
      </c>
      <c r="I37" s="41" t="s">
        <v>156</v>
      </c>
      <c r="J37" s="84">
        <f t="shared" si="10"/>
        <v>1599950.73</v>
      </c>
      <c r="K37" s="84">
        <v>348032.87999999989</v>
      </c>
      <c r="L37" s="41">
        <v>1</v>
      </c>
      <c r="M37" s="61">
        <v>0.81</v>
      </c>
      <c r="N37" s="35">
        <f>ROUND(H37*L37*M37,2)</f>
        <v>1599950.73</v>
      </c>
      <c r="O37" s="63">
        <f t="shared" si="8"/>
        <v>133329.23000000001</v>
      </c>
    </row>
    <row r="38" spans="1:15" ht="31.5" x14ac:dyDescent="0.25">
      <c r="A38" s="18">
        <v>20</v>
      </c>
      <c r="B38" s="45" t="s">
        <v>126</v>
      </c>
      <c r="C38" s="8">
        <v>112</v>
      </c>
      <c r="D38" s="32" t="s">
        <v>12</v>
      </c>
      <c r="E38" s="48">
        <v>1230500</v>
      </c>
      <c r="F38" s="9">
        <v>1.56</v>
      </c>
      <c r="G38" s="9">
        <v>1.0289999999999999</v>
      </c>
      <c r="H38" s="35">
        <f t="shared" si="9"/>
        <v>1975247.82</v>
      </c>
      <c r="I38" s="41" t="s">
        <v>156</v>
      </c>
      <c r="J38" s="84">
        <f t="shared" si="10"/>
        <v>1599950.73</v>
      </c>
      <c r="K38" s="84">
        <v>746438.94</v>
      </c>
      <c r="L38" s="41">
        <v>1</v>
      </c>
      <c r="M38" s="61">
        <v>0.81</v>
      </c>
      <c r="N38" s="35">
        <f>ROUND(H38*L38*M38,2)</f>
        <v>1599950.73</v>
      </c>
      <c r="O38" s="63">
        <f t="shared" si="8"/>
        <v>133329.23000000001</v>
      </c>
    </row>
    <row r="39" spans="1:15" ht="31.5" x14ac:dyDescent="0.25">
      <c r="A39" s="18">
        <v>21</v>
      </c>
      <c r="B39" s="45" t="s">
        <v>120</v>
      </c>
      <c r="C39" s="8">
        <v>226</v>
      </c>
      <c r="D39" s="32" t="s">
        <v>12</v>
      </c>
      <c r="E39" s="48">
        <v>1230500</v>
      </c>
      <c r="F39" s="9">
        <v>1.56</v>
      </c>
      <c r="G39" s="9">
        <v>1.0289999999999999</v>
      </c>
      <c r="H39" s="35">
        <f t="shared" si="9"/>
        <v>1975247.82</v>
      </c>
      <c r="I39" s="41" t="s">
        <v>156</v>
      </c>
      <c r="J39" s="84">
        <f t="shared" si="10"/>
        <v>1599950.73</v>
      </c>
      <c r="K39" s="84">
        <v>348032.87999999989</v>
      </c>
      <c r="L39" s="41">
        <v>1</v>
      </c>
      <c r="M39" s="61">
        <v>0.81</v>
      </c>
      <c r="N39" s="35">
        <f>ROUND(H39*L39*M39,2)</f>
        <v>1599950.73</v>
      </c>
      <c r="O39" s="63">
        <f t="shared" si="8"/>
        <v>133329.23000000001</v>
      </c>
    </row>
    <row r="40" spans="1:15" x14ac:dyDescent="0.25">
      <c r="A40" s="18">
        <v>22</v>
      </c>
      <c r="B40" s="45" t="s">
        <v>118</v>
      </c>
      <c r="C40" s="8">
        <v>159</v>
      </c>
      <c r="D40" s="32" t="s">
        <v>12</v>
      </c>
      <c r="E40" s="48">
        <v>1230500</v>
      </c>
      <c r="F40" s="9">
        <v>1.56</v>
      </c>
      <c r="G40" s="9">
        <v>1.0289999999999999</v>
      </c>
      <c r="H40" s="35">
        <f t="shared" si="9"/>
        <v>1975247.82</v>
      </c>
      <c r="I40" s="41" t="s">
        <v>156</v>
      </c>
      <c r="J40" s="84">
        <f t="shared" si="10"/>
        <v>1599950.73</v>
      </c>
      <c r="K40" s="84">
        <v>348032.87999999989</v>
      </c>
      <c r="L40" s="41">
        <v>1</v>
      </c>
      <c r="M40" s="61">
        <v>0.81</v>
      </c>
      <c r="N40" s="35">
        <f>ROUND(H40*L40*M40,2)</f>
        <v>1599950.73</v>
      </c>
      <c r="O40" s="63">
        <f t="shared" si="8"/>
        <v>133329.23000000001</v>
      </c>
    </row>
    <row r="41" spans="1:15" x14ac:dyDescent="0.25">
      <c r="A41" s="18">
        <v>23</v>
      </c>
      <c r="B41" s="45" t="s">
        <v>125</v>
      </c>
      <c r="C41" s="8">
        <v>426</v>
      </c>
      <c r="D41" s="32" t="s">
        <v>12</v>
      </c>
      <c r="E41" s="48">
        <v>1230500</v>
      </c>
      <c r="F41" s="9">
        <v>1.56</v>
      </c>
      <c r="G41" s="9">
        <v>1.0289999999999999</v>
      </c>
      <c r="H41" s="35">
        <f t="shared" si="9"/>
        <v>1975247.82</v>
      </c>
      <c r="I41" s="41" t="s">
        <v>156</v>
      </c>
      <c r="J41" s="84">
        <f t="shared" si="10"/>
        <v>1599950.73</v>
      </c>
      <c r="K41" s="84">
        <v>348032.87999999989</v>
      </c>
      <c r="L41" s="41">
        <v>1</v>
      </c>
      <c r="M41" s="61">
        <v>0.81</v>
      </c>
      <c r="N41" s="35">
        <f>ROUND(H41*L41*M41,2)</f>
        <v>1599950.73</v>
      </c>
      <c r="O41" s="63">
        <f t="shared" si="8"/>
        <v>133329.23000000001</v>
      </c>
    </row>
    <row r="42" spans="1:15" x14ac:dyDescent="0.25">
      <c r="A42" s="18">
        <v>24</v>
      </c>
      <c r="B42" s="45" t="s">
        <v>124</v>
      </c>
      <c r="C42" s="8">
        <v>299</v>
      </c>
      <c r="D42" s="32" t="s">
        <v>12</v>
      </c>
      <c r="E42" s="48">
        <v>1230500</v>
      </c>
      <c r="F42" s="9">
        <v>1.56</v>
      </c>
      <c r="G42" s="9">
        <v>1.0289999999999999</v>
      </c>
      <c r="H42" s="35">
        <f t="shared" si="9"/>
        <v>1975247.82</v>
      </c>
      <c r="I42" s="41" t="s">
        <v>156</v>
      </c>
      <c r="J42" s="84">
        <f t="shared" si="10"/>
        <v>1599950.73</v>
      </c>
      <c r="K42" s="84">
        <v>348032.87999999989</v>
      </c>
      <c r="L42" s="41">
        <v>1</v>
      </c>
      <c r="M42" s="61">
        <v>0.81</v>
      </c>
      <c r="N42" s="35">
        <f>ROUND(H42*L42*M42,2)</f>
        <v>1599950.73</v>
      </c>
      <c r="O42" s="63">
        <f t="shared" si="8"/>
        <v>133329.23000000001</v>
      </c>
    </row>
    <row r="43" spans="1:15" x14ac:dyDescent="0.25">
      <c r="A43" s="18">
        <v>25</v>
      </c>
      <c r="B43" s="45" t="s">
        <v>121</v>
      </c>
      <c r="C43" s="8">
        <v>257</v>
      </c>
      <c r="D43" s="32" t="s">
        <v>12</v>
      </c>
      <c r="E43" s="48">
        <v>1230500</v>
      </c>
      <c r="F43" s="9">
        <v>1.56</v>
      </c>
      <c r="G43" s="9">
        <v>1.0289999999999999</v>
      </c>
      <c r="H43" s="35">
        <f t="shared" si="9"/>
        <v>1975247.82</v>
      </c>
      <c r="I43" s="41" t="s">
        <v>156</v>
      </c>
      <c r="J43" s="84">
        <f t="shared" si="10"/>
        <v>1599950.73</v>
      </c>
      <c r="K43" s="84">
        <v>348032.87999999989</v>
      </c>
      <c r="L43" s="41">
        <v>1</v>
      </c>
      <c r="M43" s="61">
        <v>0.81</v>
      </c>
      <c r="N43" s="35">
        <f>ROUND(H43*L43*M43,2)</f>
        <v>1599950.73</v>
      </c>
      <c r="O43" s="63">
        <f t="shared" si="8"/>
        <v>133329.23000000001</v>
      </c>
    </row>
    <row r="44" spans="1:15" x14ac:dyDescent="0.25">
      <c r="A44" s="18">
        <v>26</v>
      </c>
      <c r="B44" s="45" t="s">
        <v>128</v>
      </c>
      <c r="C44" s="8">
        <v>213</v>
      </c>
      <c r="D44" s="32" t="s">
        <v>12</v>
      </c>
      <c r="E44" s="48">
        <v>1230500</v>
      </c>
      <c r="F44" s="9">
        <v>1.56</v>
      </c>
      <c r="G44" s="9">
        <v>1.0289999999999999</v>
      </c>
      <c r="H44" s="35">
        <f t="shared" si="9"/>
        <v>1975247.82</v>
      </c>
      <c r="I44" s="41" t="s">
        <v>156</v>
      </c>
      <c r="J44" s="84">
        <f t="shared" si="10"/>
        <v>829604.08</v>
      </c>
      <c r="K44" s="84">
        <v>801391.5</v>
      </c>
      <c r="L44" s="41">
        <v>1</v>
      </c>
      <c r="M44" s="61">
        <v>0.42</v>
      </c>
      <c r="N44" s="35">
        <f>ROUND(H44*L44*M44,2)</f>
        <v>829604.08</v>
      </c>
      <c r="O44" s="63">
        <f t="shared" si="8"/>
        <v>69133.67</v>
      </c>
    </row>
    <row r="45" spans="1:15" x14ac:dyDescent="0.25">
      <c r="A45" s="18">
        <v>27</v>
      </c>
      <c r="B45" s="45" t="s">
        <v>116</v>
      </c>
      <c r="C45" s="8">
        <v>331</v>
      </c>
      <c r="D45" s="32" t="s">
        <v>12</v>
      </c>
      <c r="E45" s="48">
        <v>1230500</v>
      </c>
      <c r="F45" s="9">
        <v>1.56</v>
      </c>
      <c r="G45" s="9">
        <v>1.0289999999999999</v>
      </c>
      <c r="H45" s="35">
        <f t="shared" si="9"/>
        <v>1975247.82</v>
      </c>
      <c r="I45" s="41" t="s">
        <v>156</v>
      </c>
      <c r="J45" s="84">
        <f t="shared" si="10"/>
        <v>1027128.87</v>
      </c>
      <c r="K45" s="84">
        <v>838026.54</v>
      </c>
      <c r="L45" s="41">
        <v>1</v>
      </c>
      <c r="M45" s="61">
        <v>0.52</v>
      </c>
      <c r="N45" s="35">
        <f>ROUND(H45*L45*M45,2)</f>
        <v>1027128.87</v>
      </c>
      <c r="O45" s="63">
        <f t="shared" si="8"/>
        <v>85594.07</v>
      </c>
    </row>
    <row r="46" spans="1:15" x14ac:dyDescent="0.25">
      <c r="A46" s="18">
        <v>28</v>
      </c>
      <c r="B46" s="45" t="s">
        <v>111</v>
      </c>
      <c r="C46" s="8">
        <v>380</v>
      </c>
      <c r="D46" s="32" t="s">
        <v>12</v>
      </c>
      <c r="E46" s="48">
        <v>1230500</v>
      </c>
      <c r="F46" s="9">
        <v>1.56</v>
      </c>
      <c r="G46" s="9">
        <v>1.0289999999999999</v>
      </c>
      <c r="H46" s="35">
        <f t="shared" si="9"/>
        <v>1975247.82</v>
      </c>
      <c r="I46" s="41" t="s">
        <v>156</v>
      </c>
      <c r="J46" s="84">
        <f t="shared" si="10"/>
        <v>1204901.17</v>
      </c>
      <c r="K46" s="84">
        <v>714383.28</v>
      </c>
      <c r="L46" s="41">
        <v>1</v>
      </c>
      <c r="M46" s="61">
        <v>0.61</v>
      </c>
      <c r="N46" s="35">
        <f>ROUND(H46*L46*M46,2)</f>
        <v>1204901.17</v>
      </c>
      <c r="O46" s="63">
        <f t="shared" si="8"/>
        <v>100408.43</v>
      </c>
    </row>
    <row r="47" spans="1:15" ht="15.75" customHeight="1" x14ac:dyDescent="0.25">
      <c r="A47" s="138" t="s">
        <v>130</v>
      </c>
      <c r="B47" s="139"/>
      <c r="C47" s="32">
        <f>SUM(C49:C58)</f>
        <v>2219</v>
      </c>
      <c r="D47" s="46"/>
      <c r="E47" s="56"/>
      <c r="F47" s="10"/>
      <c r="G47" s="10"/>
      <c r="H47" s="35">
        <f>SUM(H49:H58)</f>
        <v>20968015.32</v>
      </c>
      <c r="I47" s="41"/>
      <c r="J47" s="85">
        <f>SUM(J49:J58)</f>
        <v>15353246.779999997</v>
      </c>
      <c r="K47" s="85">
        <v>5001622.3200000022</v>
      </c>
      <c r="L47" s="51"/>
      <c r="M47" s="51"/>
      <c r="N47" s="51">
        <f t="shared" ref="N47:O47" si="11">SUM(N49:N58)</f>
        <v>15353246.779999997</v>
      </c>
      <c r="O47" s="80">
        <f t="shared" si="11"/>
        <v>1279437.27</v>
      </c>
    </row>
    <row r="48" spans="1:15" ht="15.75" customHeight="1" x14ac:dyDescent="0.25">
      <c r="A48" s="146" t="s">
        <v>3</v>
      </c>
      <c r="B48" s="147"/>
      <c r="C48" s="147"/>
      <c r="D48" s="148"/>
      <c r="E48" s="54"/>
      <c r="F48" s="7"/>
      <c r="G48" s="7"/>
      <c r="H48" s="120"/>
      <c r="I48" s="32"/>
      <c r="J48" s="83"/>
      <c r="K48" s="83"/>
      <c r="L48" s="32"/>
      <c r="M48" s="32"/>
      <c r="N48" s="5"/>
      <c r="O48" s="79"/>
    </row>
    <row r="49" spans="1:15" x14ac:dyDescent="0.25">
      <c r="A49" s="16">
        <v>29</v>
      </c>
      <c r="B49" s="17" t="s">
        <v>34</v>
      </c>
      <c r="C49" s="8">
        <v>65</v>
      </c>
      <c r="D49" s="8" t="s">
        <v>12</v>
      </c>
      <c r="E49" s="48">
        <v>1230500</v>
      </c>
      <c r="F49" s="9">
        <v>1.84</v>
      </c>
      <c r="G49" s="9">
        <v>1.0289999999999999</v>
      </c>
      <c r="H49" s="35">
        <f t="shared" ref="H49" si="12">ROUND(E49*F49*G49,2)</f>
        <v>2329779.48</v>
      </c>
      <c r="I49" s="41" t="s">
        <v>156</v>
      </c>
      <c r="J49" s="84">
        <f>N49</f>
        <v>1164889.74</v>
      </c>
      <c r="K49" s="84">
        <v>1080264</v>
      </c>
      <c r="L49" s="81">
        <v>0.5</v>
      </c>
      <c r="M49" s="61">
        <v>1</v>
      </c>
      <c r="N49" s="35">
        <f>ROUND(H49*L49*M49,2)</f>
        <v>1164889.74</v>
      </c>
      <c r="O49" s="63">
        <f t="shared" ref="O49:O58" si="13">ROUND(N49/12,2)</f>
        <v>97074.15</v>
      </c>
    </row>
    <row r="50" spans="1:15" ht="15.75" customHeight="1" x14ac:dyDescent="0.25">
      <c r="A50" s="140" t="s">
        <v>4</v>
      </c>
      <c r="B50" s="141"/>
      <c r="C50" s="141"/>
      <c r="D50" s="142"/>
      <c r="E50" s="55"/>
      <c r="F50" s="9"/>
      <c r="G50" s="9"/>
      <c r="H50" s="35"/>
      <c r="I50" s="41"/>
      <c r="J50" s="84"/>
      <c r="K50" s="84"/>
      <c r="L50" s="41"/>
      <c r="M50" s="60"/>
      <c r="N50" s="35"/>
      <c r="O50" s="63"/>
    </row>
    <row r="51" spans="1:15" x14ac:dyDescent="0.25">
      <c r="A51" s="16">
        <v>30</v>
      </c>
      <c r="B51" s="17" t="s">
        <v>30</v>
      </c>
      <c r="C51" s="8">
        <v>594</v>
      </c>
      <c r="D51" s="32" t="s">
        <v>12</v>
      </c>
      <c r="E51" s="48">
        <v>1230500</v>
      </c>
      <c r="F51" s="9">
        <v>1.84</v>
      </c>
      <c r="G51" s="9">
        <v>1.0289999999999999</v>
      </c>
      <c r="H51" s="35">
        <f t="shared" ref="H51:H58" si="14">ROUND(E51*F51*G51,2)</f>
        <v>2329779.48</v>
      </c>
      <c r="I51" s="41" t="s">
        <v>156</v>
      </c>
      <c r="J51" s="84">
        <f t="shared" ref="J51:J58" si="15">N51</f>
        <v>1887121.38</v>
      </c>
      <c r="K51" s="84">
        <v>410500.32000000007</v>
      </c>
      <c r="L51" s="41">
        <v>1</v>
      </c>
      <c r="M51" s="61">
        <v>0.81</v>
      </c>
      <c r="N51" s="35">
        <f>ROUND(H51*L51*M51,2)</f>
        <v>1887121.38</v>
      </c>
      <c r="O51" s="63">
        <f t="shared" si="13"/>
        <v>157260.12</v>
      </c>
    </row>
    <row r="52" spans="1:15" x14ac:dyDescent="0.25">
      <c r="A52" s="16">
        <v>31</v>
      </c>
      <c r="B52" s="17" t="s">
        <v>32</v>
      </c>
      <c r="C52" s="8">
        <v>244</v>
      </c>
      <c r="D52" s="8" t="s">
        <v>12</v>
      </c>
      <c r="E52" s="48">
        <v>1230500</v>
      </c>
      <c r="F52" s="9">
        <v>1.84</v>
      </c>
      <c r="G52" s="9">
        <v>1.0289999999999999</v>
      </c>
      <c r="H52" s="35">
        <f t="shared" si="14"/>
        <v>2329779.48</v>
      </c>
      <c r="I52" s="41" t="s">
        <v>156</v>
      </c>
      <c r="J52" s="84">
        <f t="shared" si="15"/>
        <v>1887121.38</v>
      </c>
      <c r="K52" s="84">
        <v>410500.32000000007</v>
      </c>
      <c r="L52" s="41">
        <v>1</v>
      </c>
      <c r="M52" s="61">
        <v>0.81</v>
      </c>
      <c r="N52" s="35">
        <f>ROUND(H52*L52*M52,2)</f>
        <v>1887121.38</v>
      </c>
      <c r="O52" s="63">
        <f t="shared" si="13"/>
        <v>157260.12</v>
      </c>
    </row>
    <row r="53" spans="1:15" x14ac:dyDescent="0.25">
      <c r="A53" s="16">
        <v>32</v>
      </c>
      <c r="B53" s="17" t="s">
        <v>33</v>
      </c>
      <c r="C53" s="8">
        <v>130</v>
      </c>
      <c r="D53" s="8" t="s">
        <v>12</v>
      </c>
      <c r="E53" s="48">
        <v>1230500</v>
      </c>
      <c r="F53" s="9">
        <v>1.84</v>
      </c>
      <c r="G53" s="9">
        <v>1.0289999999999999</v>
      </c>
      <c r="H53" s="35">
        <f t="shared" si="14"/>
        <v>2329779.48</v>
      </c>
      <c r="I53" s="41" t="s">
        <v>156</v>
      </c>
      <c r="J53" s="84">
        <f t="shared" si="15"/>
        <v>978507.38</v>
      </c>
      <c r="K53" s="84">
        <v>1047856.0800000001</v>
      </c>
      <c r="L53" s="41">
        <v>1</v>
      </c>
      <c r="M53" s="61">
        <v>0.42</v>
      </c>
      <c r="N53" s="35">
        <f>ROUND(H53*L53*M53,2)</f>
        <v>978507.38</v>
      </c>
      <c r="O53" s="63">
        <f t="shared" si="13"/>
        <v>81542.28</v>
      </c>
    </row>
    <row r="54" spans="1:15" x14ac:dyDescent="0.25">
      <c r="A54" s="16">
        <v>33</v>
      </c>
      <c r="B54" s="17" t="s">
        <v>28</v>
      </c>
      <c r="C54" s="8">
        <v>434</v>
      </c>
      <c r="D54" s="8" t="s">
        <v>12</v>
      </c>
      <c r="E54" s="48">
        <v>1230500</v>
      </c>
      <c r="F54" s="9">
        <v>1.84</v>
      </c>
      <c r="G54" s="9">
        <v>1.0289999999999999</v>
      </c>
      <c r="H54" s="35">
        <f t="shared" si="14"/>
        <v>2329779.48</v>
      </c>
      <c r="I54" s="41" t="s">
        <v>156</v>
      </c>
      <c r="J54" s="84">
        <f t="shared" si="15"/>
        <v>1887121.38</v>
      </c>
      <c r="K54" s="84">
        <v>410500.32000000007</v>
      </c>
      <c r="L54" s="41">
        <v>1</v>
      </c>
      <c r="M54" s="61">
        <v>0.81</v>
      </c>
      <c r="N54" s="35">
        <f>ROUND(H54*L54*M54,2)</f>
        <v>1887121.38</v>
      </c>
      <c r="O54" s="63">
        <f t="shared" si="13"/>
        <v>157260.12</v>
      </c>
    </row>
    <row r="55" spans="1:15" x14ac:dyDescent="0.25">
      <c r="A55" s="16">
        <v>34</v>
      </c>
      <c r="B55" s="17" t="s">
        <v>155</v>
      </c>
      <c r="C55" s="8">
        <v>295</v>
      </c>
      <c r="D55" s="8" t="s">
        <v>12</v>
      </c>
      <c r="E55" s="48">
        <v>1230500</v>
      </c>
      <c r="F55" s="9">
        <v>1.84</v>
      </c>
      <c r="G55" s="9">
        <v>1.0289999999999999</v>
      </c>
      <c r="H55" s="35">
        <f t="shared" si="14"/>
        <v>2329779.48</v>
      </c>
      <c r="I55" s="41" t="s">
        <v>156</v>
      </c>
      <c r="J55" s="84">
        <f t="shared" si="15"/>
        <v>1887121.38</v>
      </c>
      <c r="K55" s="84">
        <v>410500.32000000007</v>
      </c>
      <c r="L55" s="41">
        <v>1</v>
      </c>
      <c r="M55" s="61">
        <v>0.81</v>
      </c>
      <c r="N55" s="35">
        <f>ROUND(H55*L55*M55,2)</f>
        <v>1887121.38</v>
      </c>
      <c r="O55" s="63">
        <f t="shared" si="13"/>
        <v>157260.12</v>
      </c>
    </row>
    <row r="56" spans="1:15" x14ac:dyDescent="0.25">
      <c r="A56" s="16">
        <v>35</v>
      </c>
      <c r="B56" s="17" t="s">
        <v>31</v>
      </c>
      <c r="C56" s="8">
        <v>113</v>
      </c>
      <c r="D56" s="8" t="s">
        <v>12</v>
      </c>
      <c r="E56" s="48">
        <v>1230500</v>
      </c>
      <c r="F56" s="9">
        <v>1.84</v>
      </c>
      <c r="G56" s="9">
        <v>1.0289999999999999</v>
      </c>
      <c r="H56" s="35">
        <f t="shared" si="14"/>
        <v>2329779.48</v>
      </c>
      <c r="I56" s="41" t="s">
        <v>156</v>
      </c>
      <c r="J56" s="84">
        <f t="shared" si="15"/>
        <v>1887121.38</v>
      </c>
      <c r="K56" s="84">
        <v>410500.32000000007</v>
      </c>
      <c r="L56" s="41">
        <v>1</v>
      </c>
      <c r="M56" s="61">
        <v>0.81</v>
      </c>
      <c r="N56" s="35">
        <f>ROUND(H56*L56*M56,2)</f>
        <v>1887121.38</v>
      </c>
      <c r="O56" s="63">
        <f t="shared" si="13"/>
        <v>157260.12</v>
      </c>
    </row>
    <row r="57" spans="1:15" x14ac:dyDescent="0.25">
      <c r="A57" s="16">
        <v>36</v>
      </c>
      <c r="B57" s="17" t="s">
        <v>35</v>
      </c>
      <c r="C57" s="8">
        <v>163</v>
      </c>
      <c r="D57" s="8" t="s">
        <v>12</v>
      </c>
      <c r="E57" s="48">
        <v>1230500</v>
      </c>
      <c r="F57" s="9">
        <v>1.84</v>
      </c>
      <c r="G57" s="9">
        <v>1.0289999999999999</v>
      </c>
      <c r="H57" s="35">
        <f t="shared" si="14"/>
        <v>2329779.48</v>
      </c>
      <c r="I57" s="41" t="s">
        <v>156</v>
      </c>
      <c r="J57" s="84">
        <f t="shared" si="15"/>
        <v>1887121.38</v>
      </c>
      <c r="K57" s="84">
        <v>410500.32000000007</v>
      </c>
      <c r="L57" s="41">
        <v>1</v>
      </c>
      <c r="M57" s="61">
        <v>0.81</v>
      </c>
      <c r="N57" s="35">
        <f>ROUND(H57*L57*M57,2)</f>
        <v>1887121.38</v>
      </c>
      <c r="O57" s="63">
        <f t="shared" si="13"/>
        <v>157260.12</v>
      </c>
    </row>
    <row r="58" spans="1:15" x14ac:dyDescent="0.25">
      <c r="A58" s="16">
        <v>37</v>
      </c>
      <c r="B58" s="17" t="s">
        <v>29</v>
      </c>
      <c r="C58" s="8">
        <v>181</v>
      </c>
      <c r="D58" s="32" t="s">
        <v>12</v>
      </c>
      <c r="E58" s="48">
        <v>1230500</v>
      </c>
      <c r="F58" s="9">
        <v>1.84</v>
      </c>
      <c r="G58" s="9">
        <v>1.0289999999999999</v>
      </c>
      <c r="H58" s="35">
        <f t="shared" si="14"/>
        <v>2329779.48</v>
      </c>
      <c r="I58" s="41" t="s">
        <v>156</v>
      </c>
      <c r="J58" s="84">
        <f t="shared" si="15"/>
        <v>1887121.38</v>
      </c>
      <c r="K58" s="84">
        <v>410500.32000000007</v>
      </c>
      <c r="L58" s="41">
        <v>1</v>
      </c>
      <c r="M58" s="61">
        <v>0.81</v>
      </c>
      <c r="N58" s="35">
        <f>ROUND(H58*L58*M58,2)</f>
        <v>1887121.38</v>
      </c>
      <c r="O58" s="63">
        <f t="shared" si="13"/>
        <v>157260.12</v>
      </c>
    </row>
    <row r="59" spans="1:15" ht="15.75" customHeight="1" x14ac:dyDescent="0.25">
      <c r="A59" s="138" t="s">
        <v>131</v>
      </c>
      <c r="B59" s="139"/>
      <c r="C59" s="32">
        <f>SUM(C61:C70)</f>
        <v>2118</v>
      </c>
      <c r="D59" s="46"/>
      <c r="E59" s="56"/>
      <c r="F59" s="10"/>
      <c r="G59" s="10"/>
      <c r="H59" s="35">
        <f>SUM(H61:H70)</f>
        <v>19752478.199999999</v>
      </c>
      <c r="I59" s="41"/>
      <c r="J59" s="85">
        <f>SUM(J61:J70)</f>
        <v>11179902.629999999</v>
      </c>
      <c r="K59" s="85">
        <v>7688779.0200000014</v>
      </c>
      <c r="L59" s="51"/>
      <c r="M59" s="51"/>
      <c r="N59" s="51">
        <f t="shared" ref="N59:O59" si="16">SUM(N61:N70)</f>
        <v>11179902.629999999</v>
      </c>
      <c r="O59" s="80">
        <f t="shared" si="16"/>
        <v>931658.53999999992</v>
      </c>
    </row>
    <row r="60" spans="1:15" ht="15.75" customHeight="1" x14ac:dyDescent="0.25">
      <c r="A60" s="140" t="s">
        <v>4</v>
      </c>
      <c r="B60" s="141"/>
      <c r="C60" s="141"/>
      <c r="D60" s="141"/>
      <c r="E60" s="57"/>
      <c r="F60" s="11"/>
      <c r="G60" s="11"/>
      <c r="H60" s="35"/>
      <c r="I60" s="41"/>
      <c r="J60" s="84"/>
      <c r="K60" s="84"/>
      <c r="L60" s="41"/>
      <c r="M60" s="60"/>
      <c r="N60" s="35"/>
      <c r="O60" s="63"/>
    </row>
    <row r="61" spans="1:15" x14ac:dyDescent="0.25">
      <c r="A61" s="16">
        <v>38</v>
      </c>
      <c r="B61" s="17" t="s">
        <v>64</v>
      </c>
      <c r="C61" s="8">
        <v>415</v>
      </c>
      <c r="D61" s="32" t="s">
        <v>12</v>
      </c>
      <c r="E61" s="48">
        <v>1230500</v>
      </c>
      <c r="F61" s="9">
        <v>1.56</v>
      </c>
      <c r="G61" s="9">
        <v>1.0289999999999999</v>
      </c>
      <c r="H61" s="35">
        <f t="shared" ref="H61:H70" si="17">ROUND(E61*F61*G61,2)</f>
        <v>1975247.82</v>
      </c>
      <c r="I61" s="41" t="s">
        <v>156</v>
      </c>
      <c r="J61" s="84">
        <f t="shared" ref="J61:J70" si="18">N61</f>
        <v>1599950.73</v>
      </c>
      <c r="K61" s="84">
        <v>348032.87999999989</v>
      </c>
      <c r="L61" s="41">
        <v>1</v>
      </c>
      <c r="M61" s="61">
        <v>0.81</v>
      </c>
      <c r="N61" s="35">
        <f>ROUND(H61*L61*M61,2)</f>
        <v>1599950.73</v>
      </c>
      <c r="O61" s="63">
        <f t="shared" ref="O61:O70" si="19">ROUND(N61/12,2)</f>
        <v>133329.23000000001</v>
      </c>
    </row>
    <row r="62" spans="1:15" x14ac:dyDescent="0.25">
      <c r="A62" s="16">
        <v>39</v>
      </c>
      <c r="B62" s="17" t="s">
        <v>65</v>
      </c>
      <c r="C62" s="8">
        <v>251</v>
      </c>
      <c r="D62" s="8" t="s">
        <v>12</v>
      </c>
      <c r="E62" s="48">
        <v>1230500</v>
      </c>
      <c r="F62" s="9">
        <v>1.56</v>
      </c>
      <c r="G62" s="9">
        <v>1.0289999999999999</v>
      </c>
      <c r="H62" s="35">
        <f t="shared" si="17"/>
        <v>1975247.82</v>
      </c>
      <c r="I62" s="41" t="s">
        <v>156</v>
      </c>
      <c r="J62" s="84">
        <f t="shared" si="18"/>
        <v>829604.08</v>
      </c>
      <c r="K62" s="84">
        <v>1062416.1600000001</v>
      </c>
      <c r="L62" s="41">
        <v>1</v>
      </c>
      <c r="M62" s="61">
        <v>0.42</v>
      </c>
      <c r="N62" s="35">
        <f>ROUND(H62*L62*M62,2)</f>
        <v>829604.08</v>
      </c>
      <c r="O62" s="63">
        <f t="shared" si="19"/>
        <v>69133.67</v>
      </c>
    </row>
    <row r="63" spans="1:15" x14ac:dyDescent="0.25">
      <c r="A63" s="16">
        <v>40</v>
      </c>
      <c r="B63" s="17" t="s">
        <v>67</v>
      </c>
      <c r="C63" s="8">
        <v>115</v>
      </c>
      <c r="D63" s="8" t="s">
        <v>12</v>
      </c>
      <c r="E63" s="48">
        <v>1230500</v>
      </c>
      <c r="F63" s="9">
        <v>1.56</v>
      </c>
      <c r="G63" s="9">
        <v>1.0289999999999999</v>
      </c>
      <c r="H63" s="35">
        <f t="shared" si="17"/>
        <v>1975247.82</v>
      </c>
      <c r="I63" s="41" t="s">
        <v>156</v>
      </c>
      <c r="J63" s="84">
        <f t="shared" si="18"/>
        <v>1204901.17</v>
      </c>
      <c r="K63" s="84">
        <v>622795.68000000017</v>
      </c>
      <c r="L63" s="41">
        <v>1</v>
      </c>
      <c r="M63" s="61">
        <v>0.61</v>
      </c>
      <c r="N63" s="35">
        <f>ROUND(H63*L63*M63,2)</f>
        <v>1204901.17</v>
      </c>
      <c r="O63" s="63">
        <f t="shared" si="19"/>
        <v>100408.43</v>
      </c>
    </row>
    <row r="64" spans="1:15" x14ac:dyDescent="0.25">
      <c r="A64" s="16">
        <v>41</v>
      </c>
      <c r="B64" s="17" t="s">
        <v>66</v>
      </c>
      <c r="C64" s="8">
        <v>101</v>
      </c>
      <c r="D64" s="8" t="s">
        <v>12</v>
      </c>
      <c r="E64" s="48">
        <v>1230500</v>
      </c>
      <c r="F64" s="9">
        <v>1.56</v>
      </c>
      <c r="G64" s="9">
        <v>1.0289999999999999</v>
      </c>
      <c r="H64" s="35">
        <f t="shared" si="17"/>
        <v>1975247.82</v>
      </c>
      <c r="I64" s="41" t="s">
        <v>156</v>
      </c>
      <c r="J64" s="84">
        <f t="shared" si="18"/>
        <v>829604.08</v>
      </c>
      <c r="K64" s="84">
        <v>888399.72</v>
      </c>
      <c r="L64" s="41">
        <v>1</v>
      </c>
      <c r="M64" s="61">
        <v>0.42</v>
      </c>
      <c r="N64" s="35">
        <f>ROUND(H64*L64*M64,2)</f>
        <v>829604.08</v>
      </c>
      <c r="O64" s="63">
        <f t="shared" si="19"/>
        <v>69133.67</v>
      </c>
    </row>
    <row r="65" spans="1:15" x14ac:dyDescent="0.25">
      <c r="A65" s="16">
        <v>42</v>
      </c>
      <c r="B65" s="17" t="s">
        <v>68</v>
      </c>
      <c r="C65" s="8">
        <v>141</v>
      </c>
      <c r="D65" s="8" t="s">
        <v>12</v>
      </c>
      <c r="E65" s="48">
        <v>1230500</v>
      </c>
      <c r="F65" s="9">
        <v>1.56</v>
      </c>
      <c r="G65" s="9">
        <v>1.0289999999999999</v>
      </c>
      <c r="H65" s="35">
        <f t="shared" si="17"/>
        <v>1975247.82</v>
      </c>
      <c r="I65" s="41" t="s">
        <v>156</v>
      </c>
      <c r="J65" s="84">
        <f t="shared" si="18"/>
        <v>829604.08</v>
      </c>
      <c r="K65" s="84">
        <v>975407.94000000006</v>
      </c>
      <c r="L65" s="41">
        <v>1</v>
      </c>
      <c r="M65" s="61">
        <v>0.42</v>
      </c>
      <c r="N65" s="35">
        <f>ROUND(H65*L65*M65,2)</f>
        <v>829604.08</v>
      </c>
      <c r="O65" s="63">
        <f t="shared" si="19"/>
        <v>69133.67</v>
      </c>
    </row>
    <row r="66" spans="1:15" x14ac:dyDescent="0.25">
      <c r="A66" s="16">
        <v>43</v>
      </c>
      <c r="B66" s="17" t="s">
        <v>69</v>
      </c>
      <c r="C66" s="8">
        <v>115</v>
      </c>
      <c r="D66" s="8" t="s">
        <v>12</v>
      </c>
      <c r="E66" s="48">
        <v>1230500</v>
      </c>
      <c r="F66" s="9">
        <v>1.56</v>
      </c>
      <c r="G66" s="9">
        <v>1.0289999999999999</v>
      </c>
      <c r="H66" s="35">
        <f t="shared" si="17"/>
        <v>1975247.82</v>
      </c>
      <c r="I66" s="41" t="s">
        <v>156</v>
      </c>
      <c r="J66" s="84">
        <f t="shared" si="18"/>
        <v>829604.08</v>
      </c>
      <c r="K66" s="84">
        <v>1062416.1600000001</v>
      </c>
      <c r="L66" s="41">
        <v>1</v>
      </c>
      <c r="M66" s="61">
        <v>0.42</v>
      </c>
      <c r="N66" s="35">
        <f>ROUND(H66*L66*M66,2)</f>
        <v>829604.08</v>
      </c>
      <c r="O66" s="63">
        <f t="shared" si="19"/>
        <v>69133.67</v>
      </c>
    </row>
    <row r="67" spans="1:15" x14ac:dyDescent="0.25">
      <c r="A67" s="16">
        <v>44</v>
      </c>
      <c r="B67" s="17" t="s">
        <v>72</v>
      </c>
      <c r="C67" s="8">
        <v>531</v>
      </c>
      <c r="D67" s="8" t="s">
        <v>12</v>
      </c>
      <c r="E67" s="48">
        <v>1230500</v>
      </c>
      <c r="F67" s="9">
        <v>1.56</v>
      </c>
      <c r="G67" s="9">
        <v>1.0289999999999999</v>
      </c>
      <c r="H67" s="35">
        <f t="shared" si="17"/>
        <v>1975247.82</v>
      </c>
      <c r="I67" s="41" t="s">
        <v>156</v>
      </c>
      <c r="J67" s="84">
        <f t="shared" si="18"/>
        <v>1599950.73</v>
      </c>
      <c r="K67" s="84">
        <v>348032.87999999989</v>
      </c>
      <c r="L67" s="41">
        <v>1</v>
      </c>
      <c r="M67" s="61">
        <v>0.81</v>
      </c>
      <c r="N67" s="35">
        <f>ROUND(H67*L67*M67,2)</f>
        <v>1599950.73</v>
      </c>
      <c r="O67" s="63">
        <f t="shared" si="19"/>
        <v>133329.23000000001</v>
      </c>
    </row>
    <row r="68" spans="1:15" x14ac:dyDescent="0.25">
      <c r="A68" s="16">
        <v>45</v>
      </c>
      <c r="B68" s="17" t="s">
        <v>73</v>
      </c>
      <c r="C68" s="8">
        <v>234</v>
      </c>
      <c r="D68" s="8" t="s">
        <v>12</v>
      </c>
      <c r="E68" s="48">
        <v>1230500</v>
      </c>
      <c r="F68" s="9">
        <v>1.56</v>
      </c>
      <c r="G68" s="9">
        <v>1.0289999999999999</v>
      </c>
      <c r="H68" s="35">
        <f t="shared" si="17"/>
        <v>1975247.82</v>
      </c>
      <c r="I68" s="41" t="s">
        <v>156</v>
      </c>
      <c r="J68" s="84">
        <f t="shared" si="18"/>
        <v>1599950.73</v>
      </c>
      <c r="K68" s="84">
        <v>348032.87999999989</v>
      </c>
      <c r="L68" s="41">
        <v>1</v>
      </c>
      <c r="M68" s="61">
        <v>0.81</v>
      </c>
      <c r="N68" s="35">
        <f>ROUND(H68*L68*M68,2)</f>
        <v>1599950.73</v>
      </c>
      <c r="O68" s="63">
        <f t="shared" si="19"/>
        <v>133329.23000000001</v>
      </c>
    </row>
    <row r="69" spans="1:15" x14ac:dyDescent="0.25">
      <c r="A69" s="16">
        <v>46</v>
      </c>
      <c r="B69" s="17" t="s">
        <v>71</v>
      </c>
      <c r="C69" s="8">
        <v>109</v>
      </c>
      <c r="D69" s="32" t="s">
        <v>12</v>
      </c>
      <c r="E69" s="48">
        <v>1230500</v>
      </c>
      <c r="F69" s="9">
        <v>1.56</v>
      </c>
      <c r="G69" s="9">
        <v>1.0289999999999999</v>
      </c>
      <c r="H69" s="35">
        <f t="shared" si="17"/>
        <v>1975247.82</v>
      </c>
      <c r="I69" s="41" t="s">
        <v>156</v>
      </c>
      <c r="J69" s="84">
        <f t="shared" si="18"/>
        <v>1027128.87</v>
      </c>
      <c r="K69" s="84">
        <v>970828.56</v>
      </c>
      <c r="L69" s="41">
        <v>1</v>
      </c>
      <c r="M69" s="61">
        <v>0.52</v>
      </c>
      <c r="N69" s="35">
        <f>ROUND(H69*L69*M69,2)</f>
        <v>1027128.87</v>
      </c>
      <c r="O69" s="63">
        <f t="shared" si="19"/>
        <v>85594.07</v>
      </c>
    </row>
    <row r="70" spans="1:15" x14ac:dyDescent="0.25">
      <c r="A70" s="16">
        <v>47</v>
      </c>
      <c r="B70" s="17" t="s">
        <v>70</v>
      </c>
      <c r="C70" s="8">
        <v>106</v>
      </c>
      <c r="D70" s="32" t="s">
        <v>12</v>
      </c>
      <c r="E70" s="48">
        <v>1230500</v>
      </c>
      <c r="F70" s="9">
        <v>1.56</v>
      </c>
      <c r="G70" s="9">
        <v>1.0289999999999999</v>
      </c>
      <c r="H70" s="35">
        <f t="shared" si="17"/>
        <v>1975247.82</v>
      </c>
      <c r="I70" s="41" t="s">
        <v>156</v>
      </c>
      <c r="J70" s="84">
        <f t="shared" si="18"/>
        <v>829604.08</v>
      </c>
      <c r="K70" s="84">
        <v>1062416.1600000001</v>
      </c>
      <c r="L70" s="41">
        <v>1</v>
      </c>
      <c r="M70" s="61">
        <v>0.42</v>
      </c>
      <c r="N70" s="35">
        <f>ROUND(H70*L70*M70,2)</f>
        <v>829604.08</v>
      </c>
      <c r="O70" s="63">
        <f t="shared" si="19"/>
        <v>69133.67</v>
      </c>
    </row>
    <row r="71" spans="1:15" ht="15.75" customHeight="1" x14ac:dyDescent="0.25">
      <c r="A71" s="138" t="s">
        <v>132</v>
      </c>
      <c r="B71" s="139"/>
      <c r="C71" s="32">
        <f>SUM(C73:C83)</f>
        <v>1741</v>
      </c>
      <c r="D71" s="46"/>
      <c r="E71" s="56"/>
      <c r="F71" s="10"/>
      <c r="G71" s="10"/>
      <c r="H71" s="35">
        <f>SUM(H73:H83)</f>
        <v>18422984.499999996</v>
      </c>
      <c r="I71" s="41"/>
      <c r="J71" s="85">
        <f>SUM(J73:J83)</f>
        <v>11201174.58</v>
      </c>
      <c r="K71" s="85">
        <v>6364016.7600000016</v>
      </c>
      <c r="L71" s="51"/>
      <c r="M71" s="51"/>
      <c r="N71" s="51">
        <f t="shared" ref="N71:O71" si="20">SUM(N73:N83)</f>
        <v>11201174.58</v>
      </c>
      <c r="O71" s="80">
        <f t="shared" si="20"/>
        <v>933431.26</v>
      </c>
    </row>
    <row r="72" spans="1:15" ht="15.75" customHeight="1" x14ac:dyDescent="0.25">
      <c r="A72" s="140" t="s">
        <v>3</v>
      </c>
      <c r="B72" s="141"/>
      <c r="C72" s="141"/>
      <c r="D72" s="142"/>
      <c r="E72" s="17"/>
      <c r="F72" s="9"/>
      <c r="G72" s="9"/>
      <c r="H72" s="35"/>
      <c r="I72" s="41"/>
      <c r="J72" s="84"/>
      <c r="K72" s="84"/>
      <c r="L72" s="41"/>
      <c r="M72" s="60"/>
      <c r="N72" s="35"/>
      <c r="O72" s="63"/>
    </row>
    <row r="73" spans="1:15" x14ac:dyDescent="0.25">
      <c r="A73" s="16">
        <v>48</v>
      </c>
      <c r="B73" s="17" t="s">
        <v>49</v>
      </c>
      <c r="C73" s="8">
        <v>36</v>
      </c>
      <c r="D73" s="32" t="s">
        <v>12</v>
      </c>
      <c r="E73" s="48">
        <v>1230500</v>
      </c>
      <c r="F73" s="47">
        <v>1.4550000000000001</v>
      </c>
      <c r="G73" s="47">
        <v>1.0289999999999999</v>
      </c>
      <c r="H73" s="35">
        <f t="shared" ref="H73:H76" si="21">ROUND(E73*F73*G73,2)</f>
        <v>1842298.45</v>
      </c>
      <c r="I73" s="41" t="s">
        <v>156</v>
      </c>
      <c r="J73" s="84">
        <f t="shared" ref="J73:J76" si="22">N73</f>
        <v>921149.23</v>
      </c>
      <c r="K73" s="84">
        <v>854230.44</v>
      </c>
      <c r="L73" s="81">
        <v>0.5</v>
      </c>
      <c r="M73" s="61">
        <v>1</v>
      </c>
      <c r="N73" s="35">
        <f>ROUND(H73*L73*M73,2)</f>
        <v>921149.23</v>
      </c>
      <c r="O73" s="63">
        <f t="shared" ref="O73:O83" si="23">ROUND(N73/12,2)</f>
        <v>76762.44</v>
      </c>
    </row>
    <row r="74" spans="1:15" x14ac:dyDescent="0.25">
      <c r="A74" s="16">
        <v>49</v>
      </c>
      <c r="B74" s="17" t="s">
        <v>50</v>
      </c>
      <c r="C74" s="8">
        <v>59</v>
      </c>
      <c r="D74" s="32" t="s">
        <v>12</v>
      </c>
      <c r="E74" s="48">
        <v>1230500</v>
      </c>
      <c r="F74" s="47">
        <v>1.4550000000000001</v>
      </c>
      <c r="G74" s="47">
        <v>1.0289999999999999</v>
      </c>
      <c r="H74" s="35">
        <f t="shared" si="21"/>
        <v>1842298.45</v>
      </c>
      <c r="I74" s="41" t="s">
        <v>156</v>
      </c>
      <c r="J74" s="84">
        <f t="shared" si="22"/>
        <v>921149.23</v>
      </c>
      <c r="K74" s="84">
        <v>854230.44</v>
      </c>
      <c r="L74" s="81">
        <v>0.5</v>
      </c>
      <c r="M74" s="61">
        <v>1</v>
      </c>
      <c r="N74" s="35">
        <f>ROUND(H74*L74*M74,2)</f>
        <v>921149.23</v>
      </c>
      <c r="O74" s="63">
        <f t="shared" si="23"/>
        <v>76762.44</v>
      </c>
    </row>
    <row r="75" spans="1:15" x14ac:dyDescent="0.25">
      <c r="A75" s="19">
        <v>50</v>
      </c>
      <c r="B75" s="17" t="s">
        <v>56</v>
      </c>
      <c r="C75" s="28">
        <v>87</v>
      </c>
      <c r="D75" s="32" t="s">
        <v>12</v>
      </c>
      <c r="E75" s="48">
        <v>1230500</v>
      </c>
      <c r="F75" s="47">
        <v>1.4550000000000001</v>
      </c>
      <c r="G75" s="47">
        <v>1.0289999999999999</v>
      </c>
      <c r="H75" s="35">
        <f t="shared" si="21"/>
        <v>1842298.45</v>
      </c>
      <c r="I75" s="41" t="s">
        <v>156</v>
      </c>
      <c r="J75" s="84">
        <f t="shared" si="22"/>
        <v>921149.23</v>
      </c>
      <c r="K75" s="84">
        <v>854230.44</v>
      </c>
      <c r="L75" s="81">
        <v>0.5</v>
      </c>
      <c r="M75" s="61">
        <v>1</v>
      </c>
      <c r="N75" s="35">
        <f>ROUND(H75*L75*M75,2)</f>
        <v>921149.23</v>
      </c>
      <c r="O75" s="63">
        <f t="shared" si="23"/>
        <v>76762.44</v>
      </c>
    </row>
    <row r="76" spans="1:15" x14ac:dyDescent="0.25">
      <c r="A76" s="19">
        <v>51</v>
      </c>
      <c r="B76" s="17" t="s">
        <v>51</v>
      </c>
      <c r="C76" s="28">
        <v>68</v>
      </c>
      <c r="D76" s="32" t="s">
        <v>12</v>
      </c>
      <c r="E76" s="48">
        <v>1230500</v>
      </c>
      <c r="F76" s="47">
        <v>1.4550000000000001</v>
      </c>
      <c r="G76" s="47">
        <v>1.0289999999999999</v>
      </c>
      <c r="H76" s="35">
        <f t="shared" si="21"/>
        <v>1842298.45</v>
      </c>
      <c r="I76" s="41" t="s">
        <v>156</v>
      </c>
      <c r="J76" s="84">
        <f t="shared" si="22"/>
        <v>921149.23</v>
      </c>
      <c r="K76" s="84">
        <v>854230.44</v>
      </c>
      <c r="L76" s="81">
        <v>0.5</v>
      </c>
      <c r="M76" s="61">
        <v>1</v>
      </c>
      <c r="N76" s="35">
        <f>ROUND(H76*L76*M76,2)</f>
        <v>921149.23</v>
      </c>
      <c r="O76" s="63">
        <f t="shared" si="23"/>
        <v>76762.44</v>
      </c>
    </row>
    <row r="77" spans="1:15" ht="15.75" customHeight="1" x14ac:dyDescent="0.25">
      <c r="A77" s="143" t="s">
        <v>4</v>
      </c>
      <c r="B77" s="144"/>
      <c r="C77" s="144"/>
      <c r="D77" s="145"/>
      <c r="E77" s="58"/>
      <c r="F77" s="9"/>
      <c r="G77" s="9"/>
      <c r="H77" s="35"/>
      <c r="I77" s="41"/>
      <c r="J77" s="84"/>
      <c r="K77" s="84"/>
      <c r="L77" s="41"/>
      <c r="M77" s="60"/>
      <c r="N77" s="35"/>
      <c r="O77" s="63"/>
    </row>
    <row r="78" spans="1:15" x14ac:dyDescent="0.25">
      <c r="A78" s="19">
        <v>52</v>
      </c>
      <c r="B78" s="17" t="s">
        <v>52</v>
      </c>
      <c r="C78" s="28">
        <v>512</v>
      </c>
      <c r="D78" s="32" t="s">
        <v>12</v>
      </c>
      <c r="E78" s="48">
        <v>1230500</v>
      </c>
      <c r="F78" s="9">
        <v>1.4550000000000001</v>
      </c>
      <c r="G78" s="9">
        <v>1.0289999999999999</v>
      </c>
      <c r="H78" s="35">
        <f t="shared" ref="H78:H83" si="24">ROUND(E78*F78*G78,2)</f>
        <v>1842298.45</v>
      </c>
      <c r="I78" s="41" t="s">
        <v>156</v>
      </c>
      <c r="J78" s="84">
        <f t="shared" ref="J78:J83" si="25">N78</f>
        <v>773765.35</v>
      </c>
      <c r="K78" s="84">
        <v>657757.43999999994</v>
      </c>
      <c r="L78" s="41">
        <v>1</v>
      </c>
      <c r="M78" s="61">
        <v>0.42</v>
      </c>
      <c r="N78" s="35">
        <f>ROUND(H78*L78*M78,2)</f>
        <v>773765.35</v>
      </c>
      <c r="O78" s="63">
        <f t="shared" si="23"/>
        <v>64480.45</v>
      </c>
    </row>
    <row r="79" spans="1:15" x14ac:dyDescent="0.25">
      <c r="A79" s="19">
        <v>53</v>
      </c>
      <c r="B79" s="17" t="s">
        <v>53</v>
      </c>
      <c r="C79" s="28">
        <v>136</v>
      </c>
      <c r="D79" s="32" t="s">
        <v>12</v>
      </c>
      <c r="E79" s="48">
        <v>1230500</v>
      </c>
      <c r="F79" s="9">
        <v>1.4550000000000001</v>
      </c>
      <c r="G79" s="9">
        <v>1.0289999999999999</v>
      </c>
      <c r="H79" s="35">
        <f t="shared" si="24"/>
        <v>1842298.45</v>
      </c>
      <c r="I79" s="41" t="s">
        <v>156</v>
      </c>
      <c r="J79" s="84">
        <f t="shared" si="25"/>
        <v>1492261.74</v>
      </c>
      <c r="K79" s="84">
        <v>324607.56000000006</v>
      </c>
      <c r="L79" s="41">
        <v>1</v>
      </c>
      <c r="M79" s="61">
        <v>0.81</v>
      </c>
      <c r="N79" s="35">
        <f>ROUND(H79*L79*M79,2)</f>
        <v>1492261.74</v>
      </c>
      <c r="O79" s="63">
        <f t="shared" si="23"/>
        <v>124355.15</v>
      </c>
    </row>
    <row r="80" spans="1:15" x14ac:dyDescent="0.25">
      <c r="A80" s="19">
        <v>54</v>
      </c>
      <c r="B80" s="17" t="s">
        <v>54</v>
      </c>
      <c r="C80" s="28">
        <v>202</v>
      </c>
      <c r="D80" s="32" t="s">
        <v>12</v>
      </c>
      <c r="E80" s="48">
        <v>1230500</v>
      </c>
      <c r="F80" s="9">
        <v>1.4550000000000001</v>
      </c>
      <c r="G80" s="9">
        <v>1.0289999999999999</v>
      </c>
      <c r="H80" s="35">
        <f t="shared" si="24"/>
        <v>1842298.45</v>
      </c>
      <c r="I80" s="41" t="s">
        <v>156</v>
      </c>
      <c r="J80" s="84">
        <f t="shared" si="25"/>
        <v>1492261.74</v>
      </c>
      <c r="K80" s="84">
        <v>324607.56000000006</v>
      </c>
      <c r="L80" s="41">
        <v>1</v>
      </c>
      <c r="M80" s="61">
        <v>0.81</v>
      </c>
      <c r="N80" s="35">
        <f>ROUND(H80*L80*M80,2)</f>
        <v>1492261.74</v>
      </c>
      <c r="O80" s="63">
        <f t="shared" si="23"/>
        <v>124355.15</v>
      </c>
    </row>
    <row r="81" spans="1:15" x14ac:dyDescent="0.25">
      <c r="A81" s="19">
        <v>55</v>
      </c>
      <c r="B81" s="17" t="s">
        <v>55</v>
      </c>
      <c r="C81" s="28">
        <v>190</v>
      </c>
      <c r="D81" s="32" t="s">
        <v>12</v>
      </c>
      <c r="E81" s="48">
        <v>1230500</v>
      </c>
      <c r="F81" s="9">
        <v>1.4550000000000001</v>
      </c>
      <c r="G81" s="9">
        <v>1.0289999999999999</v>
      </c>
      <c r="H81" s="35">
        <f t="shared" si="24"/>
        <v>1842298.45</v>
      </c>
      <c r="I81" s="41" t="s">
        <v>156</v>
      </c>
      <c r="J81" s="84">
        <f t="shared" si="25"/>
        <v>1492261.74</v>
      </c>
      <c r="K81" s="84">
        <v>324607.56000000006</v>
      </c>
      <c r="L81" s="41">
        <v>1</v>
      </c>
      <c r="M81" s="61">
        <v>0.81</v>
      </c>
      <c r="N81" s="35">
        <f>ROUND(H81*L81*M81,2)</f>
        <v>1492261.74</v>
      </c>
      <c r="O81" s="63">
        <f t="shared" si="23"/>
        <v>124355.15</v>
      </c>
    </row>
    <row r="82" spans="1:15" x14ac:dyDescent="0.25">
      <c r="A82" s="19">
        <v>56</v>
      </c>
      <c r="B82" s="17" t="s">
        <v>57</v>
      </c>
      <c r="C82" s="28">
        <v>142</v>
      </c>
      <c r="D82" s="32" t="s">
        <v>12</v>
      </c>
      <c r="E82" s="48">
        <v>1230500</v>
      </c>
      <c r="F82" s="9">
        <v>1.4550000000000001</v>
      </c>
      <c r="G82" s="9">
        <v>1.0289999999999999</v>
      </c>
      <c r="H82" s="35">
        <f t="shared" si="24"/>
        <v>1842298.45</v>
      </c>
      <c r="I82" s="41" t="s">
        <v>156</v>
      </c>
      <c r="J82" s="84">
        <f t="shared" si="25"/>
        <v>773765.35</v>
      </c>
      <c r="K82" s="84">
        <v>990907.32</v>
      </c>
      <c r="L82" s="41">
        <v>1</v>
      </c>
      <c r="M82" s="61">
        <v>0.42</v>
      </c>
      <c r="N82" s="35">
        <f>ROUND(H82*L82*M82,2)</f>
        <v>773765.35</v>
      </c>
      <c r="O82" s="63">
        <f t="shared" si="23"/>
        <v>64480.45</v>
      </c>
    </row>
    <row r="83" spans="1:15" x14ac:dyDescent="0.25">
      <c r="A83" s="19">
        <v>57</v>
      </c>
      <c r="B83" s="17" t="s">
        <v>58</v>
      </c>
      <c r="C83" s="28">
        <v>309</v>
      </c>
      <c r="D83" s="32" t="s">
        <v>12</v>
      </c>
      <c r="E83" s="48">
        <v>1230500</v>
      </c>
      <c r="F83" s="9">
        <v>1.4550000000000001</v>
      </c>
      <c r="G83" s="9">
        <v>1.0289999999999999</v>
      </c>
      <c r="H83" s="35">
        <f t="shared" si="24"/>
        <v>1842298.45</v>
      </c>
      <c r="I83" s="41" t="s">
        <v>156</v>
      </c>
      <c r="J83" s="84">
        <f t="shared" si="25"/>
        <v>1492261.74</v>
      </c>
      <c r="K83" s="84">
        <v>324607.56000000006</v>
      </c>
      <c r="L83" s="41">
        <v>1</v>
      </c>
      <c r="M83" s="61">
        <v>0.81</v>
      </c>
      <c r="N83" s="35">
        <f>ROUND(H83*L83*M83,2)</f>
        <v>1492261.74</v>
      </c>
      <c r="O83" s="63">
        <f t="shared" si="23"/>
        <v>124355.15</v>
      </c>
    </row>
    <row r="84" spans="1:15" ht="15.75" customHeight="1" x14ac:dyDescent="0.25">
      <c r="A84" s="138" t="s">
        <v>133</v>
      </c>
      <c r="B84" s="139"/>
      <c r="C84" s="32">
        <f>SUM(C86:C93)</f>
        <v>2250</v>
      </c>
      <c r="D84" s="46"/>
      <c r="E84" s="56"/>
      <c r="F84" s="10"/>
      <c r="G84" s="10"/>
      <c r="H84" s="35">
        <f>SUM(H86:H93)</f>
        <v>16308456.360000001</v>
      </c>
      <c r="I84" s="41"/>
      <c r="J84" s="85">
        <f>SUM(J86:J93)</f>
        <v>12487618.02</v>
      </c>
      <c r="K84" s="85">
        <v>3483851.4000000004</v>
      </c>
      <c r="L84" s="51"/>
      <c r="M84" s="51"/>
      <c r="N84" s="51">
        <f t="shared" ref="N84:O84" si="26">SUM(N86:N93)</f>
        <v>12487618.02</v>
      </c>
      <c r="O84" s="80">
        <f t="shared" si="26"/>
        <v>1040634.87</v>
      </c>
    </row>
    <row r="85" spans="1:15" ht="15.75" customHeight="1" x14ac:dyDescent="0.25">
      <c r="A85" s="140" t="s">
        <v>3</v>
      </c>
      <c r="B85" s="141"/>
      <c r="C85" s="141"/>
      <c r="D85" s="142"/>
      <c r="E85" s="17"/>
      <c r="F85" s="9"/>
      <c r="G85" s="9"/>
      <c r="H85" s="35"/>
      <c r="I85" s="41"/>
      <c r="J85" s="84"/>
      <c r="K85" s="84"/>
      <c r="L85" s="41"/>
      <c r="M85" s="60"/>
      <c r="N85" s="35"/>
      <c r="O85" s="63"/>
    </row>
    <row r="86" spans="1:15" x14ac:dyDescent="0.25">
      <c r="A86" s="20">
        <v>58</v>
      </c>
      <c r="B86" s="17" t="s">
        <v>17</v>
      </c>
      <c r="C86" s="29">
        <v>80</v>
      </c>
      <c r="D86" s="32" t="s">
        <v>6</v>
      </c>
      <c r="E86" s="48">
        <v>1230500</v>
      </c>
      <c r="F86" s="9">
        <v>1.84</v>
      </c>
      <c r="G86" s="9">
        <v>1.0289999999999999</v>
      </c>
      <c r="H86" s="35">
        <f t="shared" ref="H86" si="27">ROUND(E86*F86*G86,2)</f>
        <v>2329779.48</v>
      </c>
      <c r="I86" s="41" t="s">
        <v>156</v>
      </c>
      <c r="J86" s="84">
        <f>N86</f>
        <v>1164889.74</v>
      </c>
      <c r="K86" s="84">
        <v>1020849.48</v>
      </c>
      <c r="L86" s="81">
        <v>0.5</v>
      </c>
      <c r="M86" s="61">
        <v>1</v>
      </c>
      <c r="N86" s="35">
        <f>ROUND(H86*L86*M86,2)</f>
        <v>1164889.74</v>
      </c>
      <c r="O86" s="63">
        <f t="shared" ref="O86:O93" si="28">ROUND(N86/12,2)</f>
        <v>97074.15</v>
      </c>
    </row>
    <row r="87" spans="1:15" ht="15.75" customHeight="1" x14ac:dyDescent="0.25">
      <c r="A87" s="143" t="s">
        <v>4</v>
      </c>
      <c r="B87" s="144"/>
      <c r="C87" s="144"/>
      <c r="D87" s="145"/>
      <c r="E87" s="55"/>
      <c r="F87" s="9"/>
      <c r="G87" s="9"/>
      <c r="H87" s="35"/>
      <c r="I87" s="41"/>
      <c r="J87" s="84"/>
      <c r="K87" s="84"/>
      <c r="L87" s="41"/>
      <c r="M87" s="60"/>
      <c r="N87" s="35"/>
      <c r="O87" s="63"/>
    </row>
    <row r="88" spans="1:15" x14ac:dyDescent="0.25">
      <c r="A88" s="20">
        <v>59</v>
      </c>
      <c r="B88" s="17" t="s">
        <v>15</v>
      </c>
      <c r="C88" s="29">
        <v>319</v>
      </c>
      <c r="D88" s="32" t="s">
        <v>6</v>
      </c>
      <c r="E88" s="48">
        <v>1230500</v>
      </c>
      <c r="F88" s="9">
        <v>1.84</v>
      </c>
      <c r="G88" s="9">
        <v>1.0289999999999999</v>
      </c>
      <c r="H88" s="35">
        <f t="shared" ref="H88:H93" si="29">ROUND(E88*F88*G88,2)</f>
        <v>2329779.48</v>
      </c>
      <c r="I88" s="41" t="s">
        <v>156</v>
      </c>
      <c r="J88" s="84">
        <f t="shared" ref="J88:J93" si="30">N88</f>
        <v>1887121.38</v>
      </c>
      <c r="K88" s="84">
        <v>410500.32000000007</v>
      </c>
      <c r="L88" s="41">
        <v>1</v>
      </c>
      <c r="M88" s="61">
        <v>0.81</v>
      </c>
      <c r="N88" s="35">
        <f>ROUND(H88*L88*M88,2)</f>
        <v>1887121.38</v>
      </c>
      <c r="O88" s="63">
        <f t="shared" si="28"/>
        <v>157260.12</v>
      </c>
    </row>
    <row r="89" spans="1:15" x14ac:dyDescent="0.25">
      <c r="A89" s="20">
        <v>60</v>
      </c>
      <c r="B89" s="17" t="s">
        <v>16</v>
      </c>
      <c r="C89" s="29">
        <v>284</v>
      </c>
      <c r="D89" s="32" t="s">
        <v>6</v>
      </c>
      <c r="E89" s="48">
        <v>1230500</v>
      </c>
      <c r="F89" s="9">
        <v>1.84</v>
      </c>
      <c r="G89" s="9">
        <v>1.0289999999999999</v>
      </c>
      <c r="H89" s="35">
        <f t="shared" si="29"/>
        <v>2329779.48</v>
      </c>
      <c r="I89" s="41" t="s">
        <v>156</v>
      </c>
      <c r="J89" s="84">
        <f t="shared" si="30"/>
        <v>1887121.38</v>
      </c>
      <c r="K89" s="84">
        <v>410500.32000000007</v>
      </c>
      <c r="L89" s="41">
        <v>1</v>
      </c>
      <c r="M89" s="61">
        <v>0.81</v>
      </c>
      <c r="N89" s="35">
        <f>ROUND(H89*L89*M89,2)</f>
        <v>1887121.38</v>
      </c>
      <c r="O89" s="63">
        <f t="shared" si="28"/>
        <v>157260.12</v>
      </c>
    </row>
    <row r="90" spans="1:15" x14ac:dyDescent="0.25">
      <c r="A90" s="20">
        <v>61</v>
      </c>
      <c r="B90" s="17" t="s">
        <v>18</v>
      </c>
      <c r="C90" s="29">
        <v>614</v>
      </c>
      <c r="D90" s="32" t="s">
        <v>6</v>
      </c>
      <c r="E90" s="48">
        <v>1230500</v>
      </c>
      <c r="F90" s="9">
        <v>1.84</v>
      </c>
      <c r="G90" s="9">
        <v>1.0289999999999999</v>
      </c>
      <c r="H90" s="35">
        <f t="shared" si="29"/>
        <v>2329779.48</v>
      </c>
      <c r="I90" s="41" t="s">
        <v>156</v>
      </c>
      <c r="J90" s="84">
        <f t="shared" si="30"/>
        <v>1887121.38</v>
      </c>
      <c r="K90" s="84">
        <v>410500.32000000007</v>
      </c>
      <c r="L90" s="41">
        <v>1</v>
      </c>
      <c r="M90" s="61">
        <v>0.81</v>
      </c>
      <c r="N90" s="35">
        <f>ROUND(H90*L90*M90,2)</f>
        <v>1887121.38</v>
      </c>
      <c r="O90" s="63">
        <f t="shared" si="28"/>
        <v>157260.12</v>
      </c>
    </row>
    <row r="91" spans="1:15" x14ac:dyDescent="0.25">
      <c r="A91" s="20">
        <v>62</v>
      </c>
      <c r="B91" s="17" t="s">
        <v>19</v>
      </c>
      <c r="C91" s="29">
        <v>490</v>
      </c>
      <c r="D91" s="32" t="s">
        <v>6</v>
      </c>
      <c r="E91" s="48">
        <v>1230500</v>
      </c>
      <c r="F91" s="9">
        <v>1.84</v>
      </c>
      <c r="G91" s="9">
        <v>1.0289999999999999</v>
      </c>
      <c r="H91" s="35">
        <f t="shared" si="29"/>
        <v>2329779.48</v>
      </c>
      <c r="I91" s="41" t="s">
        <v>156</v>
      </c>
      <c r="J91" s="84">
        <f t="shared" si="30"/>
        <v>1887121.38</v>
      </c>
      <c r="K91" s="84">
        <v>410500.32000000007</v>
      </c>
      <c r="L91" s="41">
        <v>1</v>
      </c>
      <c r="M91" s="61">
        <v>0.81</v>
      </c>
      <c r="N91" s="35">
        <f>ROUND(H91*L91*M91,2)</f>
        <v>1887121.38</v>
      </c>
      <c r="O91" s="63">
        <f t="shared" si="28"/>
        <v>157260.12</v>
      </c>
    </row>
    <row r="92" spans="1:15" x14ac:dyDescent="0.25">
      <c r="A92" s="20">
        <v>63</v>
      </c>
      <c r="B92" s="17" t="s">
        <v>20</v>
      </c>
      <c r="C92" s="29">
        <v>248</v>
      </c>
      <c r="D92" s="32" t="s">
        <v>6</v>
      </c>
      <c r="E92" s="48">
        <v>1230500</v>
      </c>
      <c r="F92" s="9">
        <v>1.84</v>
      </c>
      <c r="G92" s="9">
        <v>1.0289999999999999</v>
      </c>
      <c r="H92" s="35">
        <f t="shared" si="29"/>
        <v>2329779.48</v>
      </c>
      <c r="I92" s="41" t="s">
        <v>156</v>
      </c>
      <c r="J92" s="84">
        <f t="shared" si="30"/>
        <v>1887121.38</v>
      </c>
      <c r="K92" s="84">
        <v>410500.32000000007</v>
      </c>
      <c r="L92" s="41">
        <v>1</v>
      </c>
      <c r="M92" s="61">
        <v>0.81</v>
      </c>
      <c r="N92" s="35">
        <f>ROUND(H92*L92*M92,2)</f>
        <v>1887121.38</v>
      </c>
      <c r="O92" s="63">
        <f t="shared" si="28"/>
        <v>157260.12</v>
      </c>
    </row>
    <row r="93" spans="1:15" x14ac:dyDescent="0.25">
      <c r="A93" s="20">
        <v>64</v>
      </c>
      <c r="B93" s="17" t="s">
        <v>21</v>
      </c>
      <c r="C93" s="29">
        <v>215</v>
      </c>
      <c r="D93" s="32" t="s">
        <v>6</v>
      </c>
      <c r="E93" s="48">
        <v>1230500</v>
      </c>
      <c r="F93" s="9">
        <v>1.84</v>
      </c>
      <c r="G93" s="9">
        <v>1.0289999999999999</v>
      </c>
      <c r="H93" s="35">
        <f t="shared" si="29"/>
        <v>2329779.48</v>
      </c>
      <c r="I93" s="41" t="s">
        <v>156</v>
      </c>
      <c r="J93" s="84">
        <f t="shared" si="30"/>
        <v>1887121.38</v>
      </c>
      <c r="K93" s="84">
        <v>410500.32000000007</v>
      </c>
      <c r="L93" s="41">
        <v>1</v>
      </c>
      <c r="M93" s="61">
        <v>0.81</v>
      </c>
      <c r="N93" s="35">
        <f>ROUND(H93*L93*M93,2)</f>
        <v>1887121.38</v>
      </c>
      <c r="O93" s="63">
        <f t="shared" si="28"/>
        <v>157260.12</v>
      </c>
    </row>
    <row r="94" spans="1:15" ht="15.75" customHeight="1" x14ac:dyDescent="0.25">
      <c r="A94" s="138" t="s">
        <v>134</v>
      </c>
      <c r="B94" s="139"/>
      <c r="C94" s="32">
        <f>SUM(C96:C104)</f>
        <v>3284</v>
      </c>
      <c r="D94" s="46"/>
      <c r="E94" s="56"/>
      <c r="F94" s="10"/>
      <c r="G94" s="10"/>
      <c r="H94" s="35">
        <f>SUM(H96:H104)</f>
        <v>16580686.049999997</v>
      </c>
      <c r="I94" s="41"/>
      <c r="J94" s="85">
        <f>SUM(J96:J104)</f>
        <v>11201174.540000001</v>
      </c>
      <c r="K94" s="85">
        <v>4988705.8800000008</v>
      </c>
      <c r="L94" s="51"/>
      <c r="M94" s="51"/>
      <c r="N94" s="51">
        <f t="shared" ref="N94:O94" si="31">SUM(N96:N104)</f>
        <v>11201174.540000001</v>
      </c>
      <c r="O94" s="80">
        <f t="shared" si="31"/>
        <v>933431.24000000011</v>
      </c>
    </row>
    <row r="95" spans="1:15" ht="15.75" customHeight="1" x14ac:dyDescent="0.25">
      <c r="A95" s="143" t="s">
        <v>4</v>
      </c>
      <c r="B95" s="144"/>
      <c r="C95" s="144"/>
      <c r="D95" s="145"/>
      <c r="E95" s="17"/>
      <c r="F95" s="9"/>
      <c r="G95" s="9"/>
      <c r="H95" s="35"/>
      <c r="I95" s="41"/>
      <c r="J95" s="84"/>
      <c r="K95" s="84"/>
      <c r="L95" s="41"/>
      <c r="M95" s="60"/>
      <c r="N95" s="35"/>
      <c r="O95" s="63"/>
    </row>
    <row r="96" spans="1:15" x14ac:dyDescent="0.25">
      <c r="A96" s="20">
        <v>65</v>
      </c>
      <c r="B96" s="17" t="s">
        <v>13</v>
      </c>
      <c r="C96" s="29">
        <v>412</v>
      </c>
      <c r="D96" s="8" t="s">
        <v>12</v>
      </c>
      <c r="E96" s="48">
        <v>1230500</v>
      </c>
      <c r="F96" s="9">
        <v>1.4550000000000001</v>
      </c>
      <c r="G96" s="9">
        <v>1.0289999999999999</v>
      </c>
      <c r="H96" s="35">
        <f t="shared" ref="H96:H104" si="32">ROUND(E96*F96*G96,2)</f>
        <v>1842298.45</v>
      </c>
      <c r="I96" s="41" t="s">
        <v>156</v>
      </c>
      <c r="J96" s="84">
        <f t="shared" ref="J96:J104" si="33">N96</f>
        <v>1492261.74</v>
      </c>
      <c r="K96" s="84">
        <v>324607.56000000006</v>
      </c>
      <c r="L96" s="41">
        <v>1</v>
      </c>
      <c r="M96" s="61">
        <v>0.81</v>
      </c>
      <c r="N96" s="35">
        <f>ROUND(H96*L96*M96,2)</f>
        <v>1492261.74</v>
      </c>
      <c r="O96" s="63">
        <f t="shared" ref="O96:O104" si="34">ROUND(N96/12,2)</f>
        <v>124355.15</v>
      </c>
    </row>
    <row r="97" spans="1:15" x14ac:dyDescent="0.25">
      <c r="A97" s="20">
        <v>66</v>
      </c>
      <c r="B97" s="17" t="s">
        <v>14</v>
      </c>
      <c r="C97" s="29">
        <v>235</v>
      </c>
      <c r="D97" s="8" t="s">
        <v>12</v>
      </c>
      <c r="E97" s="48">
        <v>1230500</v>
      </c>
      <c r="F97" s="9">
        <v>1.4550000000000001</v>
      </c>
      <c r="G97" s="9">
        <v>1.0289999999999999</v>
      </c>
      <c r="H97" s="35">
        <f t="shared" si="32"/>
        <v>1842298.45</v>
      </c>
      <c r="I97" s="41" t="s">
        <v>156</v>
      </c>
      <c r="J97" s="84">
        <f t="shared" si="33"/>
        <v>1123802.05</v>
      </c>
      <c r="K97" s="84">
        <v>666299.76</v>
      </c>
      <c r="L97" s="41">
        <v>1</v>
      </c>
      <c r="M97" s="61">
        <v>0.61</v>
      </c>
      <c r="N97" s="35">
        <f>ROUND(H97*L97*M97,2)</f>
        <v>1123802.05</v>
      </c>
      <c r="O97" s="63">
        <f t="shared" si="34"/>
        <v>93650.17</v>
      </c>
    </row>
    <row r="98" spans="1:15" x14ac:dyDescent="0.25">
      <c r="A98" s="20">
        <v>67</v>
      </c>
      <c r="B98" s="17" t="s">
        <v>22</v>
      </c>
      <c r="C98" s="29">
        <v>353</v>
      </c>
      <c r="D98" s="8" t="s">
        <v>12</v>
      </c>
      <c r="E98" s="48">
        <v>1230500</v>
      </c>
      <c r="F98" s="9">
        <v>1.4550000000000001</v>
      </c>
      <c r="G98" s="9">
        <v>1.0289999999999999</v>
      </c>
      <c r="H98" s="35">
        <f t="shared" si="32"/>
        <v>1842298.45</v>
      </c>
      <c r="I98" s="41" t="s">
        <v>156</v>
      </c>
      <c r="J98" s="84">
        <f t="shared" si="33"/>
        <v>1492261.74</v>
      </c>
      <c r="K98" s="84">
        <v>324607.56000000006</v>
      </c>
      <c r="L98" s="41">
        <v>1</v>
      </c>
      <c r="M98" s="61">
        <v>0.81</v>
      </c>
      <c r="N98" s="35">
        <f>ROUND(H98*L98*M98,2)</f>
        <v>1492261.74</v>
      </c>
      <c r="O98" s="63">
        <f t="shared" si="34"/>
        <v>124355.15</v>
      </c>
    </row>
    <row r="99" spans="1:15" x14ac:dyDescent="0.25">
      <c r="A99" s="20">
        <v>68</v>
      </c>
      <c r="B99" s="17" t="s">
        <v>154</v>
      </c>
      <c r="C99" s="29">
        <v>806</v>
      </c>
      <c r="D99" s="8" t="s">
        <v>12</v>
      </c>
      <c r="E99" s="48">
        <v>1230500</v>
      </c>
      <c r="F99" s="9">
        <v>1.4550000000000001</v>
      </c>
      <c r="G99" s="9">
        <v>1.0289999999999999</v>
      </c>
      <c r="H99" s="35">
        <f t="shared" si="32"/>
        <v>1842298.45</v>
      </c>
      <c r="I99" s="41" t="s">
        <v>156</v>
      </c>
      <c r="J99" s="84">
        <f t="shared" si="33"/>
        <v>1492261.74</v>
      </c>
      <c r="K99" s="84">
        <v>324607.56000000006</v>
      </c>
      <c r="L99" s="41">
        <v>1</v>
      </c>
      <c r="M99" s="61">
        <v>0.81</v>
      </c>
      <c r="N99" s="35">
        <f>ROUND(H99*L99*M99,2)</f>
        <v>1492261.74</v>
      </c>
      <c r="O99" s="63">
        <f t="shared" si="34"/>
        <v>124355.15</v>
      </c>
    </row>
    <row r="100" spans="1:15" x14ac:dyDescent="0.25">
      <c r="A100" s="20">
        <v>69</v>
      </c>
      <c r="B100" s="17" t="s">
        <v>23</v>
      </c>
      <c r="C100" s="29">
        <v>135</v>
      </c>
      <c r="D100" s="8" t="s">
        <v>156</v>
      </c>
      <c r="E100" s="48">
        <v>1230500</v>
      </c>
      <c r="F100" s="9">
        <v>1.4550000000000001</v>
      </c>
      <c r="G100" s="9">
        <v>1.0289999999999999</v>
      </c>
      <c r="H100" s="35">
        <f t="shared" si="32"/>
        <v>1842298.45</v>
      </c>
      <c r="I100" s="41" t="s">
        <v>156</v>
      </c>
      <c r="J100" s="84">
        <f t="shared" si="33"/>
        <v>0</v>
      </c>
      <c r="K100" s="84">
        <v>1708461</v>
      </c>
      <c r="L100" s="41">
        <v>1</v>
      </c>
      <c r="M100" s="61">
        <v>0</v>
      </c>
      <c r="N100" s="35">
        <f>ROUND(H100*L100*M100,2)</f>
        <v>0</v>
      </c>
      <c r="O100" s="63">
        <f t="shared" si="34"/>
        <v>0</v>
      </c>
    </row>
    <row r="101" spans="1:15" x14ac:dyDescent="0.25">
      <c r="A101" s="20">
        <v>70</v>
      </c>
      <c r="B101" s="17" t="s">
        <v>24</v>
      </c>
      <c r="C101" s="29">
        <v>118</v>
      </c>
      <c r="D101" s="8" t="s">
        <v>12</v>
      </c>
      <c r="E101" s="48">
        <v>1230500</v>
      </c>
      <c r="F101" s="9">
        <v>1.4550000000000001</v>
      </c>
      <c r="G101" s="9">
        <v>1.0289999999999999</v>
      </c>
      <c r="H101" s="35">
        <f t="shared" si="32"/>
        <v>1842298.45</v>
      </c>
      <c r="I101" s="41" t="s">
        <v>156</v>
      </c>
      <c r="J101" s="84">
        <f t="shared" si="33"/>
        <v>1492261.74</v>
      </c>
      <c r="K101" s="84">
        <v>324607.56000000006</v>
      </c>
      <c r="L101" s="41">
        <v>1</v>
      </c>
      <c r="M101" s="61">
        <v>0.81</v>
      </c>
      <c r="N101" s="35">
        <f>ROUND(H101*L101*M101,2)</f>
        <v>1492261.74</v>
      </c>
      <c r="O101" s="63">
        <f t="shared" si="34"/>
        <v>124355.15</v>
      </c>
    </row>
    <row r="102" spans="1:15" x14ac:dyDescent="0.25">
      <c r="A102" s="20">
        <v>71</v>
      </c>
      <c r="B102" s="17" t="s">
        <v>25</v>
      </c>
      <c r="C102" s="29">
        <v>399</v>
      </c>
      <c r="D102" s="8" t="s">
        <v>12</v>
      </c>
      <c r="E102" s="48">
        <v>1230500</v>
      </c>
      <c r="F102" s="9">
        <v>1.4550000000000001</v>
      </c>
      <c r="G102" s="9">
        <v>1.0289999999999999</v>
      </c>
      <c r="H102" s="35">
        <f t="shared" si="32"/>
        <v>1842298.45</v>
      </c>
      <c r="I102" s="41" t="s">
        <v>156</v>
      </c>
      <c r="J102" s="84">
        <f t="shared" si="33"/>
        <v>1492261.74</v>
      </c>
      <c r="K102" s="84">
        <v>324607.56000000006</v>
      </c>
      <c r="L102" s="41">
        <v>1</v>
      </c>
      <c r="M102" s="61">
        <v>0.81</v>
      </c>
      <c r="N102" s="35">
        <f>ROUND(H102*L102*M102,2)</f>
        <v>1492261.74</v>
      </c>
      <c r="O102" s="63">
        <f t="shared" si="34"/>
        <v>124355.15</v>
      </c>
    </row>
    <row r="103" spans="1:15" x14ac:dyDescent="0.25">
      <c r="A103" s="20">
        <v>72</v>
      </c>
      <c r="B103" s="17" t="s">
        <v>26</v>
      </c>
      <c r="C103" s="29">
        <v>411</v>
      </c>
      <c r="D103" s="8" t="s">
        <v>12</v>
      </c>
      <c r="E103" s="48">
        <v>1230500</v>
      </c>
      <c r="F103" s="9">
        <v>1.4550000000000001</v>
      </c>
      <c r="G103" s="9">
        <v>1.0289999999999999</v>
      </c>
      <c r="H103" s="35">
        <f t="shared" si="32"/>
        <v>1842298.45</v>
      </c>
      <c r="I103" s="41" t="s">
        <v>156</v>
      </c>
      <c r="J103" s="84">
        <f t="shared" si="33"/>
        <v>1123802.05</v>
      </c>
      <c r="K103" s="84">
        <v>666299.76</v>
      </c>
      <c r="L103" s="41">
        <v>1</v>
      </c>
      <c r="M103" s="61">
        <v>0.61</v>
      </c>
      <c r="N103" s="35">
        <f>ROUND(H103*L103*M103,2)</f>
        <v>1123802.05</v>
      </c>
      <c r="O103" s="63">
        <f t="shared" si="34"/>
        <v>93650.17</v>
      </c>
    </row>
    <row r="104" spans="1:15" x14ac:dyDescent="0.25">
      <c r="A104" s="20">
        <v>73</v>
      </c>
      <c r="B104" s="17" t="s">
        <v>27</v>
      </c>
      <c r="C104" s="29">
        <v>415</v>
      </c>
      <c r="D104" s="8" t="s">
        <v>12</v>
      </c>
      <c r="E104" s="48">
        <v>1230500</v>
      </c>
      <c r="F104" s="9">
        <v>1.4550000000000001</v>
      </c>
      <c r="G104" s="9">
        <v>1.0289999999999999</v>
      </c>
      <c r="H104" s="35">
        <f t="shared" si="32"/>
        <v>1842298.45</v>
      </c>
      <c r="I104" s="41" t="s">
        <v>156</v>
      </c>
      <c r="J104" s="84">
        <f t="shared" si="33"/>
        <v>1492261.74</v>
      </c>
      <c r="K104" s="84">
        <v>324607.56000000006</v>
      </c>
      <c r="L104" s="41">
        <v>1</v>
      </c>
      <c r="M104" s="61">
        <v>0.81</v>
      </c>
      <c r="N104" s="35">
        <f>ROUND(H104*L104*M104,2)</f>
        <v>1492261.74</v>
      </c>
      <c r="O104" s="63">
        <f t="shared" si="34"/>
        <v>124355.15</v>
      </c>
    </row>
    <row r="105" spans="1:15" ht="15.75" customHeight="1" x14ac:dyDescent="0.25">
      <c r="A105" s="138" t="s">
        <v>135</v>
      </c>
      <c r="B105" s="139"/>
      <c r="C105" s="60">
        <f>SUM(C107:C113)</f>
        <v>1352</v>
      </c>
      <c r="D105" s="46"/>
      <c r="E105" s="56"/>
      <c r="F105" s="10"/>
      <c r="G105" s="10"/>
      <c r="H105" s="35">
        <f>SUM(H107:H113)</f>
        <v>13978676.880000001</v>
      </c>
      <c r="I105" s="41"/>
      <c r="J105" s="85">
        <f>SUM(J107:J113)</f>
        <v>4286794.24</v>
      </c>
      <c r="K105" s="85">
        <v>8355842.04</v>
      </c>
      <c r="L105" s="51"/>
      <c r="M105" s="51"/>
      <c r="N105" s="51">
        <f t="shared" ref="N105:O105" si="35">SUM(N107:N113)</f>
        <v>4286794.24</v>
      </c>
      <c r="O105" s="80">
        <f t="shared" si="35"/>
        <v>357232.86</v>
      </c>
    </row>
    <row r="106" spans="1:15" ht="15.75" customHeight="1" x14ac:dyDescent="0.25">
      <c r="A106" s="140" t="s">
        <v>3</v>
      </c>
      <c r="B106" s="141"/>
      <c r="C106" s="141"/>
      <c r="D106" s="142"/>
      <c r="E106" s="17"/>
      <c r="F106" s="9"/>
      <c r="G106" s="9"/>
      <c r="H106" s="35"/>
      <c r="I106" s="41"/>
      <c r="J106" s="84"/>
      <c r="K106" s="84"/>
      <c r="L106" s="41"/>
      <c r="M106" s="60"/>
      <c r="N106" s="35"/>
      <c r="O106" s="63"/>
    </row>
    <row r="107" spans="1:15" x14ac:dyDescent="0.25">
      <c r="A107" s="16">
        <v>74</v>
      </c>
      <c r="B107" s="17" t="s">
        <v>74</v>
      </c>
      <c r="C107" s="8">
        <v>45</v>
      </c>
      <c r="D107" s="32" t="s">
        <v>162</v>
      </c>
      <c r="E107" s="48">
        <v>1230500</v>
      </c>
      <c r="F107" s="9">
        <v>1.84</v>
      </c>
      <c r="G107" s="9">
        <v>1.0289999999999999</v>
      </c>
      <c r="H107" s="35">
        <f t="shared" ref="H107:H108" si="36">ROUND(E107*F107*G107,2)</f>
        <v>2329779.48</v>
      </c>
      <c r="I107" s="41" t="s">
        <v>156</v>
      </c>
      <c r="J107" s="84">
        <f t="shared" ref="J107:J108" si="37">N107</f>
        <v>0</v>
      </c>
      <c r="K107" s="84">
        <v>2160528</v>
      </c>
      <c r="L107" s="81">
        <v>0.5</v>
      </c>
      <c r="M107" s="61">
        <v>0</v>
      </c>
      <c r="N107" s="35">
        <f>ROUND(H107*L107*M107,2)</f>
        <v>0</v>
      </c>
      <c r="O107" s="63">
        <f t="shared" ref="O107:O113" si="38">ROUND(N107/12,2)</f>
        <v>0</v>
      </c>
    </row>
    <row r="108" spans="1:15" x14ac:dyDescent="0.25">
      <c r="A108" s="16">
        <v>75</v>
      </c>
      <c r="B108" s="17" t="s">
        <v>75</v>
      </c>
      <c r="C108" s="8">
        <v>21</v>
      </c>
      <c r="D108" s="32" t="s">
        <v>176</v>
      </c>
      <c r="E108" s="48">
        <v>1230500</v>
      </c>
      <c r="F108" s="9">
        <v>1.84</v>
      </c>
      <c r="G108" s="9">
        <v>1.0289999999999999</v>
      </c>
      <c r="H108" s="35">
        <f t="shared" si="36"/>
        <v>2329779.48</v>
      </c>
      <c r="I108" s="41" t="s">
        <v>156</v>
      </c>
      <c r="J108" s="84">
        <f t="shared" si="37"/>
        <v>0</v>
      </c>
      <c r="K108" s="84">
        <v>2160528</v>
      </c>
      <c r="L108" s="81">
        <v>0.5</v>
      </c>
      <c r="M108" s="61">
        <v>0</v>
      </c>
      <c r="N108" s="35">
        <f>ROUND(H108*L108*M108,2)</f>
        <v>0</v>
      </c>
      <c r="O108" s="63">
        <f t="shared" si="38"/>
        <v>0</v>
      </c>
    </row>
    <row r="109" spans="1:15" ht="15.75" customHeight="1" x14ac:dyDescent="0.25">
      <c r="A109" s="149" t="s">
        <v>4</v>
      </c>
      <c r="B109" s="150"/>
      <c r="C109" s="150"/>
      <c r="D109" s="151"/>
      <c r="E109" s="58"/>
      <c r="F109" s="9"/>
      <c r="G109" s="9"/>
      <c r="H109" s="35"/>
      <c r="I109" s="41" t="s">
        <v>156</v>
      </c>
      <c r="J109" s="84"/>
      <c r="K109" s="84"/>
      <c r="L109" s="41"/>
      <c r="M109" s="60"/>
      <c r="N109" s="35">
        <f>ROUND(H109*L109*M109,2)</f>
        <v>0</v>
      </c>
      <c r="O109" s="63">
        <f t="shared" si="38"/>
        <v>0</v>
      </c>
    </row>
    <row r="110" spans="1:15" x14ac:dyDescent="0.25">
      <c r="A110" s="21">
        <v>76</v>
      </c>
      <c r="B110" s="22" t="s">
        <v>76</v>
      </c>
      <c r="C110" s="30">
        <v>664</v>
      </c>
      <c r="D110" s="33" t="s">
        <v>12</v>
      </c>
      <c r="E110" s="48">
        <v>1230500</v>
      </c>
      <c r="F110" s="9">
        <v>1.84</v>
      </c>
      <c r="G110" s="9">
        <v>1.0289999999999999</v>
      </c>
      <c r="H110" s="35">
        <f t="shared" ref="H110:H113" si="39">ROUND(E110*F110*G110,2)</f>
        <v>2329779.48</v>
      </c>
      <c r="I110" s="41" t="s">
        <v>156</v>
      </c>
      <c r="J110" s="84">
        <f t="shared" ref="J110:J113" si="40">N110</f>
        <v>978507.38</v>
      </c>
      <c r="K110" s="84">
        <v>621151.80000000005</v>
      </c>
      <c r="L110" s="41">
        <v>1</v>
      </c>
      <c r="M110" s="61">
        <v>0.42</v>
      </c>
      <c r="N110" s="35">
        <f>ROUND(H110*L110*M110,2)</f>
        <v>978507.38</v>
      </c>
      <c r="O110" s="63">
        <f t="shared" si="38"/>
        <v>81542.28</v>
      </c>
    </row>
    <row r="111" spans="1:15" x14ac:dyDescent="0.25">
      <c r="A111" s="16">
        <v>77</v>
      </c>
      <c r="B111" s="17" t="s">
        <v>77</v>
      </c>
      <c r="C111" s="8">
        <v>242</v>
      </c>
      <c r="D111" s="32" t="s">
        <v>12</v>
      </c>
      <c r="E111" s="48">
        <v>1230500</v>
      </c>
      <c r="F111" s="9">
        <v>1.84</v>
      </c>
      <c r="G111" s="9">
        <v>1.0289999999999999</v>
      </c>
      <c r="H111" s="35">
        <f t="shared" si="39"/>
        <v>2329779.48</v>
      </c>
      <c r="I111" s="41" t="s">
        <v>156</v>
      </c>
      <c r="J111" s="84">
        <f t="shared" si="40"/>
        <v>1421165.48</v>
      </c>
      <c r="K111" s="84">
        <v>842605.91999999993</v>
      </c>
      <c r="L111" s="41">
        <v>1</v>
      </c>
      <c r="M111" s="61">
        <v>0.61</v>
      </c>
      <c r="N111" s="35">
        <f>ROUND(H111*L111*M111,2)</f>
        <v>1421165.48</v>
      </c>
      <c r="O111" s="63">
        <f t="shared" si="38"/>
        <v>118430.46</v>
      </c>
    </row>
    <row r="112" spans="1:15" x14ac:dyDescent="0.25">
      <c r="A112" s="16">
        <v>78</v>
      </c>
      <c r="B112" s="17" t="s">
        <v>78</v>
      </c>
      <c r="C112" s="8">
        <v>256</v>
      </c>
      <c r="D112" s="32" t="s">
        <v>12</v>
      </c>
      <c r="E112" s="48">
        <v>1230500</v>
      </c>
      <c r="F112" s="9">
        <v>1.84</v>
      </c>
      <c r="G112" s="9">
        <v>1.0289999999999999</v>
      </c>
      <c r="H112" s="35">
        <f t="shared" si="39"/>
        <v>2329779.48</v>
      </c>
      <c r="I112" s="41" t="s">
        <v>156</v>
      </c>
      <c r="J112" s="84">
        <f t="shared" si="40"/>
        <v>1887121.38</v>
      </c>
      <c r="K112" s="84">
        <v>410500.32000000007</v>
      </c>
      <c r="L112" s="41">
        <v>1</v>
      </c>
      <c r="M112" s="61">
        <v>0.81</v>
      </c>
      <c r="N112" s="35">
        <f>ROUND(H112*L112*M112,2)</f>
        <v>1887121.38</v>
      </c>
      <c r="O112" s="63">
        <f t="shared" si="38"/>
        <v>157260.12</v>
      </c>
    </row>
    <row r="113" spans="1:15" x14ac:dyDescent="0.25">
      <c r="A113" s="16">
        <v>79</v>
      </c>
      <c r="B113" s="17" t="s">
        <v>79</v>
      </c>
      <c r="C113" s="8">
        <v>124</v>
      </c>
      <c r="D113" s="32" t="s">
        <v>156</v>
      </c>
      <c r="E113" s="48">
        <v>1230500</v>
      </c>
      <c r="F113" s="9">
        <v>1.84</v>
      </c>
      <c r="G113" s="9">
        <v>1.0289999999999999</v>
      </c>
      <c r="H113" s="35">
        <f t="shared" si="39"/>
        <v>2329779.48</v>
      </c>
      <c r="I113" s="41" t="s">
        <v>156</v>
      </c>
      <c r="J113" s="84">
        <f t="shared" si="40"/>
        <v>0</v>
      </c>
      <c r="K113" s="84">
        <v>2160528</v>
      </c>
      <c r="L113" s="41">
        <v>1</v>
      </c>
      <c r="M113" s="61">
        <v>0</v>
      </c>
      <c r="N113" s="35">
        <f>ROUND(H113*L113*M113,2)</f>
        <v>0</v>
      </c>
      <c r="O113" s="63">
        <f t="shared" si="38"/>
        <v>0</v>
      </c>
    </row>
    <row r="114" spans="1:15" ht="15.75" customHeight="1" x14ac:dyDescent="0.25">
      <c r="A114" s="138" t="s">
        <v>136</v>
      </c>
      <c r="B114" s="139"/>
      <c r="C114" s="32">
        <f>SUM(C116:C120)</f>
        <v>1293</v>
      </c>
      <c r="D114" s="46"/>
      <c r="E114" s="56"/>
      <c r="F114" s="10"/>
      <c r="G114" s="10"/>
      <c r="H114" s="35">
        <f>SUM(H116:H120)</f>
        <v>11648897.4</v>
      </c>
      <c r="I114" s="41"/>
      <c r="J114" s="85">
        <f>SUM(J116:J120)</f>
        <v>8526992.8999999985</v>
      </c>
      <c r="K114" s="85">
        <v>3213785.4000000013</v>
      </c>
      <c r="L114" s="51"/>
      <c r="M114" s="51"/>
      <c r="N114" s="51">
        <f t="shared" ref="N114:O114" si="41">SUM(N116:N120)</f>
        <v>8526992.8999999985</v>
      </c>
      <c r="O114" s="80">
        <f t="shared" si="41"/>
        <v>710582.76</v>
      </c>
    </row>
    <row r="115" spans="1:15" ht="15.75" customHeight="1" x14ac:dyDescent="0.25">
      <c r="A115" s="140" t="s">
        <v>4</v>
      </c>
      <c r="B115" s="141"/>
      <c r="C115" s="141"/>
      <c r="D115" s="142"/>
      <c r="E115" s="17"/>
      <c r="F115" s="9"/>
      <c r="G115" s="9"/>
      <c r="H115" s="35"/>
      <c r="I115" s="41"/>
      <c r="J115" s="84"/>
      <c r="K115" s="84"/>
      <c r="L115" s="41"/>
      <c r="M115" s="60"/>
      <c r="N115" s="35"/>
      <c r="O115" s="63"/>
    </row>
    <row r="116" spans="1:15" x14ac:dyDescent="0.25">
      <c r="A116" s="16">
        <v>80</v>
      </c>
      <c r="B116" s="17" t="s">
        <v>7</v>
      </c>
      <c r="C116" s="8">
        <v>319</v>
      </c>
      <c r="D116" s="32" t="s">
        <v>6</v>
      </c>
      <c r="E116" s="48">
        <v>1230500</v>
      </c>
      <c r="F116" s="9">
        <v>1.84</v>
      </c>
      <c r="G116" s="9">
        <v>1.0289999999999999</v>
      </c>
      <c r="H116" s="35">
        <f t="shared" ref="H116:H120" si="42">ROUND(E116*F116*G116,2)</f>
        <v>2329779.48</v>
      </c>
      <c r="I116" s="41" t="s">
        <v>156</v>
      </c>
      <c r="J116" s="84">
        <f t="shared" ref="J116:J120" si="43">N116</f>
        <v>1887121.38</v>
      </c>
      <c r="K116" s="84">
        <v>518526.7200000002</v>
      </c>
      <c r="L116" s="41">
        <v>1</v>
      </c>
      <c r="M116" s="61">
        <v>0.81</v>
      </c>
      <c r="N116" s="35">
        <f>ROUND(H116*L116*M116,2)</f>
        <v>1887121.38</v>
      </c>
      <c r="O116" s="63">
        <f t="shared" ref="O116:O120" si="44">ROUND(N116/12,2)</f>
        <v>157260.12</v>
      </c>
    </row>
    <row r="117" spans="1:15" x14ac:dyDescent="0.25">
      <c r="A117" s="16">
        <v>81</v>
      </c>
      <c r="B117" s="17" t="s">
        <v>8</v>
      </c>
      <c r="C117" s="8">
        <v>265</v>
      </c>
      <c r="D117" s="32" t="s">
        <v>6</v>
      </c>
      <c r="E117" s="48">
        <v>1230500</v>
      </c>
      <c r="F117" s="9">
        <v>1.84</v>
      </c>
      <c r="G117" s="9">
        <v>1.0289999999999999</v>
      </c>
      <c r="H117" s="35">
        <f t="shared" si="42"/>
        <v>2329779.48</v>
      </c>
      <c r="I117" s="41" t="s">
        <v>156</v>
      </c>
      <c r="J117" s="84">
        <f t="shared" si="43"/>
        <v>1887121.38</v>
      </c>
      <c r="K117" s="84">
        <v>621151.80000000005</v>
      </c>
      <c r="L117" s="41">
        <v>1</v>
      </c>
      <c r="M117" s="61">
        <v>0.81</v>
      </c>
      <c r="N117" s="35">
        <f>ROUND(H117*L117*M117,2)</f>
        <v>1887121.38</v>
      </c>
      <c r="O117" s="63">
        <f t="shared" si="44"/>
        <v>157260.12</v>
      </c>
    </row>
    <row r="118" spans="1:15" x14ac:dyDescent="0.25">
      <c r="A118" s="16">
        <v>82</v>
      </c>
      <c r="B118" s="17" t="s">
        <v>9</v>
      </c>
      <c r="C118" s="8">
        <v>217</v>
      </c>
      <c r="D118" s="32" t="s">
        <v>6</v>
      </c>
      <c r="E118" s="48">
        <v>1230500</v>
      </c>
      <c r="F118" s="9">
        <v>1.84</v>
      </c>
      <c r="G118" s="9">
        <v>1.0289999999999999</v>
      </c>
      <c r="H118" s="35">
        <f t="shared" si="42"/>
        <v>2329779.48</v>
      </c>
      <c r="I118" s="41" t="s">
        <v>156</v>
      </c>
      <c r="J118" s="84">
        <f t="shared" si="43"/>
        <v>978507.38</v>
      </c>
      <c r="K118" s="84">
        <v>1253106.24</v>
      </c>
      <c r="L118" s="41">
        <v>1</v>
      </c>
      <c r="M118" s="61">
        <v>0.42</v>
      </c>
      <c r="N118" s="35">
        <f>ROUND(H118*L118*M118,2)</f>
        <v>978507.38</v>
      </c>
      <c r="O118" s="63">
        <f t="shared" si="44"/>
        <v>81542.28</v>
      </c>
    </row>
    <row r="119" spans="1:15" x14ac:dyDescent="0.25">
      <c r="A119" s="16">
        <v>83</v>
      </c>
      <c r="B119" s="17" t="s">
        <v>10</v>
      </c>
      <c r="C119" s="8">
        <v>216</v>
      </c>
      <c r="D119" s="32" t="s">
        <v>6</v>
      </c>
      <c r="E119" s="48">
        <v>1230500</v>
      </c>
      <c r="F119" s="9">
        <v>1.84</v>
      </c>
      <c r="G119" s="9">
        <v>1.0289999999999999</v>
      </c>
      <c r="H119" s="35">
        <f t="shared" si="42"/>
        <v>2329779.48</v>
      </c>
      <c r="I119" s="41" t="s">
        <v>156</v>
      </c>
      <c r="J119" s="84">
        <f t="shared" si="43"/>
        <v>1887121.38</v>
      </c>
      <c r="K119" s="84">
        <v>410500.32000000007</v>
      </c>
      <c r="L119" s="41">
        <v>1</v>
      </c>
      <c r="M119" s="61">
        <v>0.81</v>
      </c>
      <c r="N119" s="35">
        <f>ROUND(H119*L119*M119,2)</f>
        <v>1887121.38</v>
      </c>
      <c r="O119" s="63">
        <f t="shared" si="44"/>
        <v>157260.12</v>
      </c>
    </row>
    <row r="120" spans="1:15" x14ac:dyDescent="0.25">
      <c r="A120" s="16">
        <v>84</v>
      </c>
      <c r="B120" s="17" t="s">
        <v>11</v>
      </c>
      <c r="C120" s="8">
        <v>276</v>
      </c>
      <c r="D120" s="32" t="s">
        <v>6</v>
      </c>
      <c r="E120" s="48">
        <v>1230500</v>
      </c>
      <c r="F120" s="9">
        <v>1.84</v>
      </c>
      <c r="G120" s="9">
        <v>1.0289999999999999</v>
      </c>
      <c r="H120" s="35">
        <f t="shared" si="42"/>
        <v>2329779.48</v>
      </c>
      <c r="I120" s="41" t="s">
        <v>156</v>
      </c>
      <c r="J120" s="84">
        <f t="shared" si="43"/>
        <v>1887121.38</v>
      </c>
      <c r="K120" s="84">
        <v>410500.32000000007</v>
      </c>
      <c r="L120" s="41">
        <v>1</v>
      </c>
      <c r="M120" s="61">
        <v>0.81</v>
      </c>
      <c r="N120" s="35">
        <f>ROUND(H120*L120*M120,2)</f>
        <v>1887121.38</v>
      </c>
      <c r="O120" s="63">
        <f t="shared" si="44"/>
        <v>157260.12</v>
      </c>
    </row>
    <row r="121" spans="1:15" ht="15.75" customHeight="1" x14ac:dyDescent="0.25">
      <c r="A121" s="138" t="s">
        <v>137</v>
      </c>
      <c r="B121" s="139"/>
      <c r="C121" s="32">
        <f>SUM(C123:C139)</f>
        <v>6285</v>
      </c>
      <c r="D121" s="46"/>
      <c r="E121" s="56"/>
      <c r="F121" s="10"/>
      <c r="G121" s="10"/>
      <c r="H121" s="35">
        <f>SUM(H123:H139)</f>
        <v>31318774.209999993</v>
      </c>
      <c r="I121" s="41"/>
      <c r="J121" s="85">
        <f>SUM(J123:J139)</f>
        <v>22586426.229999997</v>
      </c>
      <c r="K121" s="85">
        <v>7402122.9600000009</v>
      </c>
      <c r="L121" s="51"/>
      <c r="M121" s="51"/>
      <c r="N121" s="51">
        <f t="shared" ref="N121:O121" si="45">SUM(N123:N139)</f>
        <v>22586426.229999997</v>
      </c>
      <c r="O121" s="80">
        <f t="shared" si="45"/>
        <v>1882202.2599999998</v>
      </c>
    </row>
    <row r="122" spans="1:15" ht="15.75" customHeight="1" x14ac:dyDescent="0.25">
      <c r="A122" s="140" t="s">
        <v>3</v>
      </c>
      <c r="B122" s="141"/>
      <c r="C122" s="141"/>
      <c r="D122" s="141"/>
      <c r="E122" s="141"/>
      <c r="F122" s="142"/>
      <c r="G122" s="128"/>
      <c r="H122" s="35"/>
      <c r="I122" s="41"/>
      <c r="J122" s="84"/>
      <c r="K122" s="84"/>
      <c r="L122" s="41"/>
      <c r="M122" s="60"/>
      <c r="N122" s="35"/>
      <c r="O122" s="63"/>
    </row>
    <row r="123" spans="1:15" x14ac:dyDescent="0.25">
      <c r="A123" s="16">
        <v>85</v>
      </c>
      <c r="B123" s="17" t="s">
        <v>80</v>
      </c>
      <c r="C123" s="8">
        <v>85</v>
      </c>
      <c r="D123" s="32" t="s">
        <v>12</v>
      </c>
      <c r="E123" s="48">
        <v>1230500</v>
      </c>
      <c r="F123" s="9">
        <v>1.4550000000000001</v>
      </c>
      <c r="G123" s="9">
        <v>1.0289999999999999</v>
      </c>
      <c r="H123" s="35">
        <f t="shared" ref="H123" si="46">ROUND(E123*F123*G123,2)</f>
        <v>1842298.45</v>
      </c>
      <c r="I123" s="41" t="s">
        <v>156</v>
      </c>
      <c r="J123" s="84">
        <f>N123</f>
        <v>921149.23</v>
      </c>
      <c r="K123" s="84">
        <v>854230.44</v>
      </c>
      <c r="L123" s="81">
        <v>0.5</v>
      </c>
      <c r="M123" s="61">
        <v>1</v>
      </c>
      <c r="N123" s="35">
        <f>ROUND(H123*L123*M123,2)</f>
        <v>921149.23</v>
      </c>
      <c r="O123" s="63">
        <f t="shared" ref="O123:O139" si="47">ROUND(N123/12,2)</f>
        <v>76762.44</v>
      </c>
    </row>
    <row r="124" spans="1:15" ht="15.75" customHeight="1" x14ac:dyDescent="0.25">
      <c r="A124" s="140" t="s">
        <v>4</v>
      </c>
      <c r="B124" s="141"/>
      <c r="C124" s="141"/>
      <c r="D124" s="142"/>
      <c r="E124" s="58"/>
      <c r="F124" s="9"/>
      <c r="G124" s="9"/>
      <c r="H124" s="35"/>
      <c r="I124" s="41"/>
      <c r="J124" s="84"/>
      <c r="K124" s="84"/>
      <c r="L124" s="41"/>
      <c r="M124" s="60"/>
      <c r="N124" s="35"/>
      <c r="O124" s="63"/>
    </row>
    <row r="125" spans="1:15" x14ac:dyDescent="0.25">
      <c r="A125" s="16">
        <v>86</v>
      </c>
      <c r="B125" s="17" t="s">
        <v>81</v>
      </c>
      <c r="C125" s="8">
        <v>702</v>
      </c>
      <c r="D125" s="32" t="s">
        <v>12</v>
      </c>
      <c r="E125" s="48">
        <v>1230500</v>
      </c>
      <c r="F125" s="9">
        <v>1.4550000000000001</v>
      </c>
      <c r="G125" s="9">
        <v>1.0289999999999999</v>
      </c>
      <c r="H125" s="35">
        <f t="shared" ref="H125:H136" si="48">ROUND(E125*F125*G125,2)</f>
        <v>1842298.45</v>
      </c>
      <c r="I125" s="41" t="s">
        <v>156</v>
      </c>
      <c r="J125" s="84">
        <f t="shared" ref="J125:J136" si="49">N125</f>
        <v>1492261.74</v>
      </c>
      <c r="K125" s="84">
        <v>324607.56000000006</v>
      </c>
      <c r="L125" s="41">
        <v>1</v>
      </c>
      <c r="M125" s="61">
        <v>0.81</v>
      </c>
      <c r="N125" s="35">
        <f>ROUND(H125*L125*M125,2)</f>
        <v>1492261.74</v>
      </c>
      <c r="O125" s="63">
        <f t="shared" si="47"/>
        <v>124355.15</v>
      </c>
    </row>
    <row r="126" spans="1:15" x14ac:dyDescent="0.25">
      <c r="A126" s="16">
        <v>87</v>
      </c>
      <c r="B126" s="17" t="s">
        <v>82</v>
      </c>
      <c r="C126" s="8">
        <v>604</v>
      </c>
      <c r="D126" s="32" t="s">
        <v>12</v>
      </c>
      <c r="E126" s="48">
        <v>1230500</v>
      </c>
      <c r="F126" s="9">
        <v>1.4550000000000001</v>
      </c>
      <c r="G126" s="9">
        <v>1.0289999999999999</v>
      </c>
      <c r="H126" s="35">
        <f t="shared" si="48"/>
        <v>1842298.45</v>
      </c>
      <c r="I126" s="41" t="s">
        <v>156</v>
      </c>
      <c r="J126" s="84">
        <f t="shared" si="49"/>
        <v>1492261.74</v>
      </c>
      <c r="K126" s="84">
        <v>324607.56000000006</v>
      </c>
      <c r="L126" s="41">
        <v>1</v>
      </c>
      <c r="M126" s="61">
        <v>0.81</v>
      </c>
      <c r="N126" s="35">
        <f>ROUND(H126*L126*M126,2)</f>
        <v>1492261.74</v>
      </c>
      <c r="O126" s="63">
        <f t="shared" si="47"/>
        <v>124355.15</v>
      </c>
    </row>
    <row r="127" spans="1:15" x14ac:dyDescent="0.25">
      <c r="A127" s="16">
        <v>88</v>
      </c>
      <c r="B127" s="17" t="s">
        <v>83</v>
      </c>
      <c r="C127" s="8">
        <v>159</v>
      </c>
      <c r="D127" s="32" t="s">
        <v>12</v>
      </c>
      <c r="E127" s="48">
        <v>1230500</v>
      </c>
      <c r="F127" s="9">
        <v>1.4550000000000001</v>
      </c>
      <c r="G127" s="9">
        <v>1.0289999999999999</v>
      </c>
      <c r="H127" s="35">
        <f t="shared" si="48"/>
        <v>1842298.45</v>
      </c>
      <c r="I127" s="41" t="s">
        <v>156</v>
      </c>
      <c r="J127" s="84">
        <f t="shared" si="49"/>
        <v>1492261.74</v>
      </c>
      <c r="K127" s="84">
        <v>324607.56000000006</v>
      </c>
      <c r="L127" s="41">
        <v>1</v>
      </c>
      <c r="M127" s="61">
        <v>0.81</v>
      </c>
      <c r="N127" s="35">
        <f>ROUND(H127*L127*M127,2)</f>
        <v>1492261.74</v>
      </c>
      <c r="O127" s="63">
        <f t="shared" si="47"/>
        <v>124355.15</v>
      </c>
    </row>
    <row r="128" spans="1:15" x14ac:dyDescent="0.25">
      <c r="A128" s="16">
        <v>89</v>
      </c>
      <c r="B128" s="17" t="s">
        <v>84</v>
      </c>
      <c r="C128" s="8">
        <v>348</v>
      </c>
      <c r="D128" s="32" t="s">
        <v>12</v>
      </c>
      <c r="E128" s="48">
        <v>1230500</v>
      </c>
      <c r="F128" s="9">
        <v>1.4550000000000001</v>
      </c>
      <c r="G128" s="9">
        <v>1.0289999999999999</v>
      </c>
      <c r="H128" s="35">
        <f t="shared" si="48"/>
        <v>1842298.45</v>
      </c>
      <c r="I128" s="41" t="s">
        <v>156</v>
      </c>
      <c r="J128" s="84">
        <f t="shared" si="49"/>
        <v>1492261.74</v>
      </c>
      <c r="K128" s="84">
        <v>324607.56000000006</v>
      </c>
      <c r="L128" s="41">
        <v>1</v>
      </c>
      <c r="M128" s="61">
        <v>0.81</v>
      </c>
      <c r="N128" s="35">
        <f>ROUND(H128*L128*M128,2)</f>
        <v>1492261.74</v>
      </c>
      <c r="O128" s="63">
        <f t="shared" si="47"/>
        <v>124355.15</v>
      </c>
    </row>
    <row r="129" spans="1:15" x14ac:dyDescent="0.25">
      <c r="A129" s="16">
        <v>90</v>
      </c>
      <c r="B129" s="17" t="s">
        <v>85</v>
      </c>
      <c r="C129" s="8">
        <v>153</v>
      </c>
      <c r="D129" s="32" t="s">
        <v>12</v>
      </c>
      <c r="E129" s="48">
        <v>1230500</v>
      </c>
      <c r="F129" s="9">
        <v>1.4550000000000001</v>
      </c>
      <c r="G129" s="9">
        <v>1.0289999999999999</v>
      </c>
      <c r="H129" s="35">
        <f t="shared" si="48"/>
        <v>1842298.45</v>
      </c>
      <c r="I129" s="41" t="s">
        <v>156</v>
      </c>
      <c r="J129" s="84">
        <f t="shared" si="49"/>
        <v>1492261.74</v>
      </c>
      <c r="K129" s="84">
        <v>324607.56000000006</v>
      </c>
      <c r="L129" s="41">
        <v>1</v>
      </c>
      <c r="M129" s="61">
        <v>0.81</v>
      </c>
      <c r="N129" s="35">
        <f>ROUND(H129*L129*M129,2)</f>
        <v>1492261.74</v>
      </c>
      <c r="O129" s="63">
        <f t="shared" si="47"/>
        <v>124355.15</v>
      </c>
    </row>
    <row r="130" spans="1:15" x14ac:dyDescent="0.25">
      <c r="A130" s="16">
        <v>91</v>
      </c>
      <c r="B130" s="17" t="s">
        <v>86</v>
      </c>
      <c r="C130" s="8">
        <v>442</v>
      </c>
      <c r="D130" s="32" t="s">
        <v>12</v>
      </c>
      <c r="E130" s="48">
        <v>1230500</v>
      </c>
      <c r="F130" s="9">
        <v>1.4550000000000001</v>
      </c>
      <c r="G130" s="9">
        <v>1.0289999999999999</v>
      </c>
      <c r="H130" s="35">
        <f t="shared" si="48"/>
        <v>1842298.45</v>
      </c>
      <c r="I130" s="41" t="s">
        <v>156</v>
      </c>
      <c r="J130" s="84">
        <f t="shared" si="49"/>
        <v>1492261.74</v>
      </c>
      <c r="K130" s="84">
        <v>324607.56000000006</v>
      </c>
      <c r="L130" s="41">
        <v>1</v>
      </c>
      <c r="M130" s="61">
        <v>0.81</v>
      </c>
      <c r="N130" s="35">
        <f>ROUND(H130*L130*M130,2)</f>
        <v>1492261.74</v>
      </c>
      <c r="O130" s="63">
        <f t="shared" si="47"/>
        <v>124355.15</v>
      </c>
    </row>
    <row r="131" spans="1:15" x14ac:dyDescent="0.25">
      <c r="A131" s="16">
        <v>92</v>
      </c>
      <c r="B131" s="17" t="s">
        <v>88</v>
      </c>
      <c r="C131" s="8">
        <v>688</v>
      </c>
      <c r="D131" s="32" t="s">
        <v>12</v>
      </c>
      <c r="E131" s="48">
        <v>1230500</v>
      </c>
      <c r="F131" s="9">
        <v>1.4550000000000001</v>
      </c>
      <c r="G131" s="9">
        <v>1.0289999999999999</v>
      </c>
      <c r="H131" s="35">
        <f t="shared" si="48"/>
        <v>1842298.45</v>
      </c>
      <c r="I131" s="41" t="s">
        <v>156</v>
      </c>
      <c r="J131" s="84">
        <f t="shared" si="49"/>
        <v>1492261.74</v>
      </c>
      <c r="K131" s="84">
        <v>324607.56000000006</v>
      </c>
      <c r="L131" s="41">
        <v>1</v>
      </c>
      <c r="M131" s="61">
        <v>0.81</v>
      </c>
      <c r="N131" s="35">
        <f>ROUND(H131*L131*M131,2)</f>
        <v>1492261.74</v>
      </c>
      <c r="O131" s="63">
        <f t="shared" si="47"/>
        <v>124355.15</v>
      </c>
    </row>
    <row r="132" spans="1:15" x14ac:dyDescent="0.25">
      <c r="A132" s="16">
        <v>93</v>
      </c>
      <c r="B132" s="17" t="s">
        <v>89</v>
      </c>
      <c r="C132" s="8">
        <v>466</v>
      </c>
      <c r="D132" s="32" t="s">
        <v>12</v>
      </c>
      <c r="E132" s="48">
        <v>1230500</v>
      </c>
      <c r="F132" s="9">
        <v>1.4550000000000001</v>
      </c>
      <c r="G132" s="9">
        <v>1.0289999999999999</v>
      </c>
      <c r="H132" s="35">
        <f t="shared" si="48"/>
        <v>1842298.45</v>
      </c>
      <c r="I132" s="41" t="s">
        <v>156</v>
      </c>
      <c r="J132" s="84">
        <f t="shared" si="49"/>
        <v>1492261.74</v>
      </c>
      <c r="K132" s="84">
        <v>324607.56000000006</v>
      </c>
      <c r="L132" s="41">
        <v>1</v>
      </c>
      <c r="M132" s="61">
        <v>0.81</v>
      </c>
      <c r="N132" s="35">
        <f>ROUND(H132*L132*M132,2)</f>
        <v>1492261.74</v>
      </c>
      <c r="O132" s="63">
        <f t="shared" si="47"/>
        <v>124355.15</v>
      </c>
    </row>
    <row r="133" spans="1:15" x14ac:dyDescent="0.25">
      <c r="A133" s="16">
        <v>94</v>
      </c>
      <c r="B133" s="17" t="s">
        <v>90</v>
      </c>
      <c r="C133" s="8">
        <v>180</v>
      </c>
      <c r="D133" s="32" t="s">
        <v>12</v>
      </c>
      <c r="E133" s="48">
        <v>1230500</v>
      </c>
      <c r="F133" s="9">
        <v>1.4550000000000001</v>
      </c>
      <c r="G133" s="9">
        <v>1.0289999999999999</v>
      </c>
      <c r="H133" s="35">
        <f t="shared" si="48"/>
        <v>1842298.45</v>
      </c>
      <c r="I133" s="41" t="s">
        <v>156</v>
      </c>
      <c r="J133" s="84">
        <f t="shared" si="49"/>
        <v>1492261.74</v>
      </c>
      <c r="K133" s="84">
        <v>324607.56000000006</v>
      </c>
      <c r="L133" s="41">
        <v>1</v>
      </c>
      <c r="M133" s="61">
        <v>0.81</v>
      </c>
      <c r="N133" s="35">
        <f>ROUND(H133*L133*M133,2)</f>
        <v>1492261.74</v>
      </c>
      <c r="O133" s="63">
        <f t="shared" si="47"/>
        <v>124355.15</v>
      </c>
    </row>
    <row r="134" spans="1:15" x14ac:dyDescent="0.25">
      <c r="A134" s="16">
        <v>95</v>
      </c>
      <c r="B134" s="17" t="s">
        <v>172</v>
      </c>
      <c r="C134" s="8">
        <v>227</v>
      </c>
      <c r="D134" s="32" t="s">
        <v>12</v>
      </c>
      <c r="E134" s="48">
        <v>1230500</v>
      </c>
      <c r="F134" s="9">
        <v>1.4550000000000001</v>
      </c>
      <c r="G134" s="9">
        <v>1.0289999999999999</v>
      </c>
      <c r="H134" s="35">
        <f t="shared" si="48"/>
        <v>1842298.45</v>
      </c>
      <c r="I134" s="41" t="s">
        <v>156</v>
      </c>
      <c r="J134" s="84">
        <f t="shared" si="49"/>
        <v>1492261.74</v>
      </c>
      <c r="K134" s="84">
        <v>324607.56000000006</v>
      </c>
      <c r="L134" s="41">
        <v>1</v>
      </c>
      <c r="M134" s="61">
        <v>0.81</v>
      </c>
      <c r="N134" s="35">
        <f>ROUND(H134*L134*M134,2)</f>
        <v>1492261.74</v>
      </c>
      <c r="O134" s="63">
        <f t="shared" si="47"/>
        <v>124355.15</v>
      </c>
    </row>
    <row r="135" spans="1:15" x14ac:dyDescent="0.25">
      <c r="A135" s="16">
        <v>96</v>
      </c>
      <c r="B135" s="17" t="s">
        <v>173</v>
      </c>
      <c r="C135" s="8">
        <v>254</v>
      </c>
      <c r="D135" s="32" t="s">
        <v>12</v>
      </c>
      <c r="E135" s="48">
        <v>1230500</v>
      </c>
      <c r="F135" s="9">
        <v>1.4550000000000001</v>
      </c>
      <c r="G135" s="9">
        <v>1.0289999999999999</v>
      </c>
      <c r="H135" s="35">
        <f t="shared" si="48"/>
        <v>1842298.45</v>
      </c>
      <c r="I135" s="41" t="s">
        <v>156</v>
      </c>
      <c r="J135" s="84">
        <f t="shared" si="49"/>
        <v>1492261.74</v>
      </c>
      <c r="K135" s="84">
        <v>324607.56000000006</v>
      </c>
      <c r="L135" s="41">
        <v>1</v>
      </c>
      <c r="M135" s="61">
        <v>0.81</v>
      </c>
      <c r="N135" s="35">
        <f>ROUND(H135*L135*M135,2)</f>
        <v>1492261.74</v>
      </c>
      <c r="O135" s="63">
        <f t="shared" si="47"/>
        <v>124355.15</v>
      </c>
    </row>
    <row r="136" spans="1:15" x14ac:dyDescent="0.25">
      <c r="A136" s="16">
        <v>97</v>
      </c>
      <c r="B136" s="17" t="s">
        <v>91</v>
      </c>
      <c r="C136" s="8">
        <v>114</v>
      </c>
      <c r="D136" s="32" t="s">
        <v>12</v>
      </c>
      <c r="E136" s="48">
        <v>1230500</v>
      </c>
      <c r="F136" s="9">
        <v>1.4550000000000001</v>
      </c>
      <c r="G136" s="9">
        <v>1.0289999999999999</v>
      </c>
      <c r="H136" s="35">
        <f t="shared" si="48"/>
        <v>1842298.45</v>
      </c>
      <c r="I136" s="41" t="s">
        <v>156</v>
      </c>
      <c r="J136" s="84">
        <f t="shared" si="49"/>
        <v>1492261.74</v>
      </c>
      <c r="K136" s="84">
        <v>324607.56000000006</v>
      </c>
      <c r="L136" s="41">
        <v>1</v>
      </c>
      <c r="M136" s="61">
        <v>0.81</v>
      </c>
      <c r="N136" s="35">
        <f>ROUND(H136*L136*M136,2)</f>
        <v>1492261.74</v>
      </c>
      <c r="O136" s="63">
        <f t="shared" si="47"/>
        <v>124355.15</v>
      </c>
    </row>
    <row r="137" spans="1:15" ht="15.75" customHeight="1" x14ac:dyDescent="0.25">
      <c r="A137" s="172" t="s">
        <v>5</v>
      </c>
      <c r="B137" s="173"/>
      <c r="C137" s="173"/>
      <c r="D137" s="173"/>
      <c r="E137" s="130"/>
      <c r="F137" s="123"/>
      <c r="G137" s="123"/>
      <c r="H137" s="123"/>
      <c r="I137" s="123"/>
      <c r="J137" s="123"/>
      <c r="K137" s="123">
        <v>0</v>
      </c>
      <c r="L137" s="123"/>
      <c r="M137" s="123"/>
      <c r="N137" s="123"/>
      <c r="O137" s="124"/>
    </row>
    <row r="138" spans="1:15" x14ac:dyDescent="0.25">
      <c r="A138" s="16">
        <v>98</v>
      </c>
      <c r="B138" s="17" t="s">
        <v>87</v>
      </c>
      <c r="C138" s="8">
        <v>927</v>
      </c>
      <c r="D138" s="32" t="s">
        <v>12</v>
      </c>
      <c r="E138" s="48">
        <v>2460900</v>
      </c>
      <c r="F138" s="9">
        <v>1.4550000000000001</v>
      </c>
      <c r="G138" s="9">
        <v>1.0289999999999999</v>
      </c>
      <c r="H138" s="35">
        <f t="shared" ref="H138:H139" si="50">ROUND(E138*F138*G138,2)</f>
        <v>3684447.18</v>
      </c>
      <c r="I138" s="41" t="s">
        <v>156</v>
      </c>
      <c r="J138" s="84">
        <f t="shared" ref="J138:J139" si="51">N138</f>
        <v>1879068.06</v>
      </c>
      <c r="K138" s="84">
        <v>1326300.8999999999</v>
      </c>
      <c r="L138" s="41">
        <v>1</v>
      </c>
      <c r="M138" s="61">
        <v>0.51</v>
      </c>
      <c r="N138" s="35">
        <f>ROUND(H138*L138*M138,2)</f>
        <v>1879068.06</v>
      </c>
      <c r="O138" s="63">
        <f t="shared" si="47"/>
        <v>156589.01</v>
      </c>
    </row>
    <row r="139" spans="1:15" x14ac:dyDescent="0.25">
      <c r="A139" s="16">
        <v>99</v>
      </c>
      <c r="B139" s="17" t="s">
        <v>174</v>
      </c>
      <c r="C139" s="8">
        <v>936</v>
      </c>
      <c r="D139" s="32" t="s">
        <v>12</v>
      </c>
      <c r="E139" s="48">
        <v>2460900</v>
      </c>
      <c r="F139" s="9">
        <v>1.4550000000000001</v>
      </c>
      <c r="G139" s="9">
        <v>1.0289999999999999</v>
      </c>
      <c r="H139" s="35">
        <f t="shared" si="50"/>
        <v>3684447.18</v>
      </c>
      <c r="I139" s="41" t="s">
        <v>156</v>
      </c>
      <c r="J139" s="84">
        <f t="shared" si="51"/>
        <v>1879068.06</v>
      </c>
      <c r="K139" s="84">
        <v>1326300.8999999999</v>
      </c>
      <c r="L139" s="41">
        <v>1</v>
      </c>
      <c r="M139" s="61">
        <v>0.51</v>
      </c>
      <c r="N139" s="35">
        <f>ROUND(H139*L139*M139,2)</f>
        <v>1879068.06</v>
      </c>
      <c r="O139" s="63">
        <f t="shared" si="47"/>
        <v>156589.01</v>
      </c>
    </row>
    <row r="140" spans="1:15" ht="15.75" customHeight="1" x14ac:dyDescent="0.25">
      <c r="A140" s="138" t="s">
        <v>138</v>
      </c>
      <c r="B140" s="139"/>
      <c r="C140" s="32">
        <f>SUM(C142:C153)</f>
        <v>5327</v>
      </c>
      <c r="D140" s="46"/>
      <c r="E140" s="56"/>
      <c r="F140" s="10"/>
      <c r="G140" s="10"/>
      <c r="H140" s="35">
        <f>SUM(H142:H153)</f>
        <v>22107281.959999997</v>
      </c>
      <c r="I140" s="41"/>
      <c r="J140" s="85">
        <f>SUM(J142:J153)</f>
        <v>14038161.450000001</v>
      </c>
      <c r="K140" s="85">
        <v>6787077.120000001</v>
      </c>
      <c r="L140" s="51"/>
      <c r="M140" s="51"/>
      <c r="N140" s="51">
        <f t="shared" ref="N140:O140" si="52">SUM(N142:N153)</f>
        <v>14038161.450000001</v>
      </c>
      <c r="O140" s="80">
        <f t="shared" si="52"/>
        <v>1169846.83</v>
      </c>
    </row>
    <row r="141" spans="1:15" ht="15.75" customHeight="1" x14ac:dyDescent="0.25">
      <c r="A141" s="140" t="s">
        <v>3</v>
      </c>
      <c r="B141" s="141"/>
      <c r="C141" s="141"/>
      <c r="D141" s="142"/>
      <c r="E141" s="17"/>
      <c r="F141" s="9"/>
      <c r="G141" s="9"/>
      <c r="H141" s="35"/>
      <c r="I141" s="41"/>
      <c r="J141" s="84"/>
      <c r="K141" s="84"/>
      <c r="L141" s="41"/>
      <c r="M141" s="60"/>
      <c r="N141" s="35"/>
      <c r="O141" s="63"/>
    </row>
    <row r="142" spans="1:15" x14ac:dyDescent="0.25">
      <c r="A142" s="16">
        <v>100</v>
      </c>
      <c r="B142" s="17" t="s">
        <v>92</v>
      </c>
      <c r="C142" s="8">
        <v>95</v>
      </c>
      <c r="D142" s="32" t="s">
        <v>12</v>
      </c>
      <c r="E142" s="48">
        <v>1230500</v>
      </c>
      <c r="F142" s="9">
        <v>1.4550000000000001</v>
      </c>
      <c r="G142" s="9">
        <v>1.0289999999999999</v>
      </c>
      <c r="H142" s="35">
        <f t="shared" ref="H142" si="53">ROUND(E142*F142*G142,2)</f>
        <v>1842298.45</v>
      </c>
      <c r="I142" s="41" t="s">
        <v>156</v>
      </c>
      <c r="J142" s="84">
        <f>N142</f>
        <v>921149.23</v>
      </c>
      <c r="K142" s="84">
        <v>854230.44</v>
      </c>
      <c r="L142" s="81">
        <v>0.5</v>
      </c>
      <c r="M142" s="61">
        <v>1</v>
      </c>
      <c r="N142" s="35">
        <f>ROUND(H142*L142*M142,2)</f>
        <v>921149.23</v>
      </c>
      <c r="O142" s="63">
        <f t="shared" ref="O142:O153" si="54">ROUND(N142/12,2)</f>
        <v>76762.44</v>
      </c>
    </row>
    <row r="143" spans="1:15" ht="15.75" customHeight="1" x14ac:dyDescent="0.25">
      <c r="A143" s="140" t="s">
        <v>4</v>
      </c>
      <c r="B143" s="141"/>
      <c r="C143" s="141"/>
      <c r="D143" s="142"/>
      <c r="E143" s="55"/>
      <c r="F143" s="9"/>
      <c r="G143" s="9"/>
      <c r="H143" s="35"/>
      <c r="I143" s="41"/>
      <c r="J143" s="84"/>
      <c r="K143" s="84"/>
      <c r="L143" s="41"/>
      <c r="M143" s="60"/>
      <c r="N143" s="35"/>
      <c r="O143" s="63"/>
    </row>
    <row r="144" spans="1:15" x14ac:dyDescent="0.25">
      <c r="A144" s="16">
        <v>101</v>
      </c>
      <c r="B144" s="17" t="s">
        <v>93</v>
      </c>
      <c r="C144" s="8">
        <v>749</v>
      </c>
      <c r="D144" s="32" t="s">
        <v>12</v>
      </c>
      <c r="E144" s="48">
        <v>1230500</v>
      </c>
      <c r="F144" s="9">
        <v>1.4550000000000001</v>
      </c>
      <c r="G144" s="9">
        <v>1.0289999999999999</v>
      </c>
      <c r="H144" s="35">
        <f t="shared" ref="H144:H150" si="55">ROUND(E144*F144*G144,2)</f>
        <v>1842298.45</v>
      </c>
      <c r="I144" s="41" t="s">
        <v>156</v>
      </c>
      <c r="J144" s="84">
        <f t="shared" ref="J144:J150" si="56">N144</f>
        <v>1492261.74</v>
      </c>
      <c r="K144" s="84">
        <v>324607.56000000006</v>
      </c>
      <c r="L144" s="41">
        <v>1</v>
      </c>
      <c r="M144" s="61">
        <v>0.81</v>
      </c>
      <c r="N144" s="35">
        <f>ROUND(H144*L144*M144,2)</f>
        <v>1492261.74</v>
      </c>
      <c r="O144" s="63">
        <f t="shared" si="54"/>
        <v>124355.15</v>
      </c>
    </row>
    <row r="145" spans="1:15" x14ac:dyDescent="0.25">
      <c r="A145" s="16">
        <v>102</v>
      </c>
      <c r="B145" s="17" t="s">
        <v>94</v>
      </c>
      <c r="C145" s="8">
        <v>532</v>
      </c>
      <c r="D145" s="32" t="s">
        <v>12</v>
      </c>
      <c r="E145" s="48">
        <v>1230500</v>
      </c>
      <c r="F145" s="9">
        <v>1.4550000000000001</v>
      </c>
      <c r="G145" s="9">
        <v>1.0289999999999999</v>
      </c>
      <c r="H145" s="35">
        <f t="shared" si="55"/>
        <v>1842298.45</v>
      </c>
      <c r="I145" s="41" t="s">
        <v>156</v>
      </c>
      <c r="J145" s="84">
        <f t="shared" si="56"/>
        <v>1492261.74</v>
      </c>
      <c r="K145" s="84">
        <v>324607.56000000006</v>
      </c>
      <c r="L145" s="41">
        <v>1</v>
      </c>
      <c r="M145" s="61">
        <v>0.81</v>
      </c>
      <c r="N145" s="35">
        <f>ROUND(H145*L145*M145,2)</f>
        <v>1492261.74</v>
      </c>
      <c r="O145" s="63">
        <f t="shared" si="54"/>
        <v>124355.15</v>
      </c>
    </row>
    <row r="146" spans="1:15" x14ac:dyDescent="0.25">
      <c r="A146" s="16">
        <v>103</v>
      </c>
      <c r="B146" s="17" t="s">
        <v>96</v>
      </c>
      <c r="C146" s="8">
        <v>606</v>
      </c>
      <c r="D146" s="32" t="s">
        <v>12</v>
      </c>
      <c r="E146" s="48">
        <v>1230500</v>
      </c>
      <c r="F146" s="9">
        <v>1.4550000000000001</v>
      </c>
      <c r="G146" s="9">
        <v>1.0289999999999999</v>
      </c>
      <c r="H146" s="35">
        <f t="shared" si="55"/>
        <v>1842298.45</v>
      </c>
      <c r="I146" s="41" t="s">
        <v>156</v>
      </c>
      <c r="J146" s="84">
        <f t="shared" si="56"/>
        <v>1492261.74</v>
      </c>
      <c r="K146" s="84">
        <v>324607.56000000006</v>
      </c>
      <c r="L146" s="41">
        <v>1</v>
      </c>
      <c r="M146" s="61">
        <v>0.81</v>
      </c>
      <c r="N146" s="35">
        <f>ROUND(H146*L146*M146,2)</f>
        <v>1492261.74</v>
      </c>
      <c r="O146" s="63">
        <f t="shared" si="54"/>
        <v>124355.15</v>
      </c>
    </row>
    <row r="147" spans="1:15" x14ac:dyDescent="0.25">
      <c r="A147" s="16">
        <v>104</v>
      </c>
      <c r="B147" s="17" t="s">
        <v>97</v>
      </c>
      <c r="C147" s="8">
        <v>311</v>
      </c>
      <c r="D147" s="32" t="s">
        <v>12</v>
      </c>
      <c r="E147" s="48">
        <v>1230500</v>
      </c>
      <c r="F147" s="9">
        <v>1.4550000000000001</v>
      </c>
      <c r="G147" s="9">
        <v>1.0289999999999999</v>
      </c>
      <c r="H147" s="35">
        <f t="shared" si="55"/>
        <v>1842298.45</v>
      </c>
      <c r="I147" s="41" t="s">
        <v>156</v>
      </c>
      <c r="J147" s="84">
        <f t="shared" si="56"/>
        <v>1492261.74</v>
      </c>
      <c r="K147" s="84">
        <v>324607.56000000006</v>
      </c>
      <c r="L147" s="41">
        <v>1</v>
      </c>
      <c r="M147" s="61">
        <v>0.81</v>
      </c>
      <c r="N147" s="35">
        <f>ROUND(H147*L147*M147,2)</f>
        <v>1492261.74</v>
      </c>
      <c r="O147" s="63">
        <f t="shared" si="54"/>
        <v>124355.15</v>
      </c>
    </row>
    <row r="148" spans="1:15" x14ac:dyDescent="0.25">
      <c r="A148" s="16">
        <v>105</v>
      </c>
      <c r="B148" s="17" t="s">
        <v>98</v>
      </c>
      <c r="C148" s="8">
        <v>273</v>
      </c>
      <c r="D148" s="32" t="s">
        <v>12</v>
      </c>
      <c r="E148" s="48">
        <v>1230500</v>
      </c>
      <c r="F148" s="9">
        <v>1.4550000000000001</v>
      </c>
      <c r="G148" s="9">
        <v>1.0289999999999999</v>
      </c>
      <c r="H148" s="35">
        <f t="shared" si="55"/>
        <v>1842298.45</v>
      </c>
      <c r="I148" s="41" t="s">
        <v>156</v>
      </c>
      <c r="J148" s="84">
        <f t="shared" si="56"/>
        <v>1123802.05</v>
      </c>
      <c r="K148" s="84">
        <v>666299.76</v>
      </c>
      <c r="L148" s="41">
        <v>1</v>
      </c>
      <c r="M148" s="61">
        <v>0.61</v>
      </c>
      <c r="N148" s="35">
        <f>ROUND(H148*L148*M148,2)</f>
        <v>1123802.05</v>
      </c>
      <c r="O148" s="63">
        <f t="shared" si="54"/>
        <v>93650.17</v>
      </c>
    </row>
    <row r="149" spans="1:15" x14ac:dyDescent="0.25">
      <c r="A149" s="16">
        <v>106</v>
      </c>
      <c r="B149" s="17" t="s">
        <v>99</v>
      </c>
      <c r="C149" s="8">
        <v>715</v>
      </c>
      <c r="D149" s="32" t="s">
        <v>12</v>
      </c>
      <c r="E149" s="48">
        <v>1230500</v>
      </c>
      <c r="F149" s="9">
        <v>1.4550000000000001</v>
      </c>
      <c r="G149" s="9">
        <v>1.0289999999999999</v>
      </c>
      <c r="H149" s="35">
        <f t="shared" si="55"/>
        <v>1842298.45</v>
      </c>
      <c r="I149" s="41" t="s">
        <v>156</v>
      </c>
      <c r="J149" s="84">
        <f t="shared" si="56"/>
        <v>1492261.74</v>
      </c>
      <c r="K149" s="84">
        <v>324607.56000000006</v>
      </c>
      <c r="L149" s="41">
        <v>1</v>
      </c>
      <c r="M149" s="61">
        <v>0.81</v>
      </c>
      <c r="N149" s="35">
        <f>ROUND(H149*L149*M149,2)</f>
        <v>1492261.74</v>
      </c>
      <c r="O149" s="63">
        <f t="shared" si="54"/>
        <v>124355.15</v>
      </c>
    </row>
    <row r="150" spans="1:15" x14ac:dyDescent="0.25">
      <c r="A150" s="16">
        <v>107</v>
      </c>
      <c r="B150" s="17" t="s">
        <v>100</v>
      </c>
      <c r="C150" s="8">
        <v>178</v>
      </c>
      <c r="D150" s="32" t="s">
        <v>12</v>
      </c>
      <c r="E150" s="48">
        <v>1230500</v>
      </c>
      <c r="F150" s="9">
        <v>1.4550000000000001</v>
      </c>
      <c r="G150" s="9">
        <v>1.0289999999999999</v>
      </c>
      <c r="H150" s="35">
        <f t="shared" si="55"/>
        <v>1842298.45</v>
      </c>
      <c r="I150" s="41" t="s">
        <v>156</v>
      </c>
      <c r="J150" s="84">
        <f t="shared" si="56"/>
        <v>773765.35</v>
      </c>
      <c r="K150" s="84">
        <v>990907.32</v>
      </c>
      <c r="L150" s="41">
        <v>1</v>
      </c>
      <c r="M150" s="61">
        <v>0.42</v>
      </c>
      <c r="N150" s="35">
        <f>ROUND(H150*L150*M150,2)</f>
        <v>773765.35</v>
      </c>
      <c r="O150" s="63">
        <f t="shared" si="54"/>
        <v>64480.45</v>
      </c>
    </row>
    <row r="151" spans="1:15" ht="15.75" customHeight="1" x14ac:dyDescent="0.25">
      <c r="A151" s="140" t="s">
        <v>5</v>
      </c>
      <c r="B151" s="141"/>
      <c r="C151" s="141"/>
      <c r="D151" s="142"/>
      <c r="E151" s="55"/>
      <c r="F151" s="9"/>
      <c r="G151" s="9"/>
      <c r="H151" s="35"/>
      <c r="I151" s="41"/>
      <c r="J151" s="84"/>
      <c r="K151" s="84"/>
      <c r="L151" s="41"/>
      <c r="M151" s="60"/>
      <c r="N151" s="35"/>
      <c r="O151" s="63"/>
    </row>
    <row r="152" spans="1:15" x14ac:dyDescent="0.25">
      <c r="A152" s="16">
        <v>108</v>
      </c>
      <c r="B152" s="17" t="s">
        <v>95</v>
      </c>
      <c r="C152" s="8">
        <v>906</v>
      </c>
      <c r="D152" s="32" t="s">
        <v>12</v>
      </c>
      <c r="E152" s="48">
        <v>2460900</v>
      </c>
      <c r="F152" s="9">
        <v>1.4550000000000001</v>
      </c>
      <c r="G152" s="9">
        <v>1.0289999999999999</v>
      </c>
      <c r="H152" s="35">
        <f t="shared" ref="H152:H153" si="57">ROUND(E152*F152*G152,2)</f>
        <v>3684447.18</v>
      </c>
      <c r="I152" s="41" t="s">
        <v>156</v>
      </c>
      <c r="J152" s="84">
        <f t="shared" ref="J152:J153" si="58">N152</f>
        <v>1879068.06</v>
      </c>
      <c r="K152" s="84">
        <v>1326300.8999999999</v>
      </c>
      <c r="L152" s="41">
        <v>1</v>
      </c>
      <c r="M152" s="61">
        <v>0.51</v>
      </c>
      <c r="N152" s="35">
        <f>ROUND(H152*L152*M152,2)</f>
        <v>1879068.06</v>
      </c>
      <c r="O152" s="63">
        <f t="shared" si="54"/>
        <v>156589.01</v>
      </c>
    </row>
    <row r="153" spans="1:15" x14ac:dyDescent="0.25">
      <c r="A153" s="16">
        <v>109</v>
      </c>
      <c r="B153" s="17" t="s">
        <v>101</v>
      </c>
      <c r="C153" s="8">
        <v>962</v>
      </c>
      <c r="D153" s="32" t="s">
        <v>12</v>
      </c>
      <c r="E153" s="48">
        <v>2460900</v>
      </c>
      <c r="F153" s="9">
        <v>1.4550000000000001</v>
      </c>
      <c r="G153" s="9">
        <v>1.0289999999999999</v>
      </c>
      <c r="H153" s="35">
        <f t="shared" si="57"/>
        <v>3684447.18</v>
      </c>
      <c r="I153" s="41" t="s">
        <v>156</v>
      </c>
      <c r="J153" s="84">
        <f t="shared" si="58"/>
        <v>1879068.06</v>
      </c>
      <c r="K153" s="84">
        <v>1326300.8999999999</v>
      </c>
      <c r="L153" s="41">
        <v>1</v>
      </c>
      <c r="M153" s="61">
        <v>0.51</v>
      </c>
      <c r="N153" s="35">
        <f>ROUND(H153*L153*M153,2)</f>
        <v>1879068.06</v>
      </c>
      <c r="O153" s="63">
        <f t="shared" si="54"/>
        <v>156589.01</v>
      </c>
    </row>
    <row r="154" spans="1:15" ht="15.75" customHeight="1" x14ac:dyDescent="0.25">
      <c r="A154" s="138" t="s">
        <v>139</v>
      </c>
      <c r="B154" s="139"/>
      <c r="C154" s="32">
        <f>SUM(C156:C166)</f>
        <v>2337</v>
      </c>
      <c r="D154" s="46"/>
      <c r="E154" s="56"/>
      <c r="F154" s="10"/>
      <c r="G154" s="10"/>
      <c r="H154" s="35">
        <f>SUM(H156:H166)</f>
        <v>18422834.779999997</v>
      </c>
      <c r="I154" s="41"/>
      <c r="J154" s="85">
        <f>SUM(J156:J166)</f>
        <v>10814196.079999998</v>
      </c>
      <c r="K154" s="85">
        <v>6390246.1799999997</v>
      </c>
      <c r="L154" s="51"/>
      <c r="M154" s="51"/>
      <c r="N154" s="51">
        <f t="shared" ref="N154:O154" si="59">SUM(N156:N166)</f>
        <v>10814196.079999998</v>
      </c>
      <c r="O154" s="80">
        <f t="shared" si="59"/>
        <v>901183.03</v>
      </c>
    </row>
    <row r="155" spans="1:15" ht="15.75" customHeight="1" x14ac:dyDescent="0.25">
      <c r="A155" s="140" t="s">
        <v>3</v>
      </c>
      <c r="B155" s="141"/>
      <c r="C155" s="141"/>
      <c r="D155" s="142"/>
      <c r="E155" s="17"/>
      <c r="F155" s="9"/>
      <c r="G155" s="9"/>
      <c r="H155" s="35"/>
      <c r="I155" s="41"/>
      <c r="J155" s="84"/>
      <c r="K155" s="84"/>
      <c r="L155" s="41"/>
      <c r="M155" s="60"/>
      <c r="N155" s="35"/>
      <c r="O155" s="63"/>
    </row>
    <row r="156" spans="1:15" x14ac:dyDescent="0.25">
      <c r="A156" s="16">
        <v>110</v>
      </c>
      <c r="B156" s="17" t="s">
        <v>109</v>
      </c>
      <c r="C156" s="30">
        <v>78</v>
      </c>
      <c r="D156" s="32" t="s">
        <v>12</v>
      </c>
      <c r="E156" s="48">
        <v>1230500</v>
      </c>
      <c r="F156" s="9">
        <v>1.4550000000000001</v>
      </c>
      <c r="G156" s="9">
        <v>1.0289999999999999</v>
      </c>
      <c r="H156" s="35">
        <f t="shared" ref="H156:H157" si="60">ROUND(E156*F156*G156,2)</f>
        <v>1842298.45</v>
      </c>
      <c r="I156" s="41" t="s">
        <v>156</v>
      </c>
      <c r="J156" s="84">
        <f t="shared" ref="J156:J157" si="61">N156</f>
        <v>921149.23</v>
      </c>
      <c r="K156" s="84">
        <v>854230.44</v>
      </c>
      <c r="L156" s="81">
        <v>0.5</v>
      </c>
      <c r="M156" s="61">
        <v>1</v>
      </c>
      <c r="N156" s="35">
        <f>ROUND(H156*L156*M156,2)</f>
        <v>921149.23</v>
      </c>
      <c r="O156" s="63">
        <f t="shared" ref="O156:O166" si="62">ROUND(N156/12,2)</f>
        <v>76762.44</v>
      </c>
    </row>
    <row r="157" spans="1:15" x14ac:dyDescent="0.25">
      <c r="A157" s="66">
        <v>111</v>
      </c>
      <c r="B157" s="67" t="s">
        <v>106</v>
      </c>
      <c r="C157" s="68">
        <v>49</v>
      </c>
      <c r="D157" s="69" t="s">
        <v>12</v>
      </c>
      <c r="E157" s="70">
        <v>1230500</v>
      </c>
      <c r="F157" s="71">
        <v>1.4550000000000001</v>
      </c>
      <c r="G157" s="71">
        <v>1.0289999999999999</v>
      </c>
      <c r="H157" s="73">
        <f t="shared" si="60"/>
        <v>1842298.45</v>
      </c>
      <c r="I157" s="72" t="s">
        <v>156</v>
      </c>
      <c r="J157" s="86">
        <f t="shared" si="61"/>
        <v>921149.23</v>
      </c>
      <c r="K157" s="86">
        <v>854230.44</v>
      </c>
      <c r="L157" s="81">
        <v>0.5</v>
      </c>
      <c r="M157" s="61">
        <v>1</v>
      </c>
      <c r="N157" s="73">
        <f>ROUND(H157*L157*M157,2)</f>
        <v>921149.23</v>
      </c>
      <c r="O157" s="74">
        <f t="shared" si="62"/>
        <v>76762.44</v>
      </c>
    </row>
    <row r="158" spans="1:15" ht="15.75" customHeight="1" x14ac:dyDescent="0.25">
      <c r="A158" s="140" t="s">
        <v>4</v>
      </c>
      <c r="B158" s="141"/>
      <c r="C158" s="141"/>
      <c r="D158" s="141"/>
      <c r="E158" s="141"/>
      <c r="F158" s="142"/>
      <c r="G158" s="128"/>
      <c r="H158" s="35"/>
      <c r="I158" s="41"/>
      <c r="J158" s="84"/>
      <c r="K158" s="84"/>
      <c r="L158" s="41"/>
      <c r="M158" s="60"/>
      <c r="N158" s="35"/>
      <c r="O158" s="63"/>
    </row>
    <row r="159" spans="1:15" x14ac:dyDescent="0.25">
      <c r="A159" s="16">
        <v>112</v>
      </c>
      <c r="B159" s="17" t="s">
        <v>102</v>
      </c>
      <c r="C159" s="8">
        <v>124</v>
      </c>
      <c r="D159" s="32" t="s">
        <v>12</v>
      </c>
      <c r="E159" s="48">
        <v>1230500</v>
      </c>
      <c r="F159" s="9">
        <v>1.4550000000000001</v>
      </c>
      <c r="G159" s="9">
        <v>1.0289999999999999</v>
      </c>
      <c r="H159" s="35">
        <f t="shared" ref="H159:H164" si="63">ROUND(E159*F159*G159,2)</f>
        <v>1842298.45</v>
      </c>
      <c r="I159" s="41" t="s">
        <v>156</v>
      </c>
      <c r="J159" s="84">
        <f t="shared" ref="J159:J164" si="64">N159</f>
        <v>773765.35</v>
      </c>
      <c r="K159" s="84">
        <v>491182.5</v>
      </c>
      <c r="L159" s="41">
        <v>1</v>
      </c>
      <c r="M159" s="61">
        <v>0.42</v>
      </c>
      <c r="N159" s="35">
        <f>ROUND(H159*L159*M159,2)</f>
        <v>773765.35</v>
      </c>
      <c r="O159" s="63">
        <f t="shared" si="62"/>
        <v>64480.45</v>
      </c>
    </row>
    <row r="160" spans="1:15" x14ac:dyDescent="0.25">
      <c r="A160" s="16">
        <v>113</v>
      </c>
      <c r="B160" s="17" t="s">
        <v>103</v>
      </c>
      <c r="C160" s="30">
        <v>108</v>
      </c>
      <c r="D160" s="32" t="s">
        <v>12</v>
      </c>
      <c r="E160" s="48">
        <v>1230500</v>
      </c>
      <c r="F160" s="9">
        <v>1.4550000000000001</v>
      </c>
      <c r="G160" s="9">
        <v>1.0289999999999999</v>
      </c>
      <c r="H160" s="35">
        <f t="shared" si="63"/>
        <v>1842298.45</v>
      </c>
      <c r="I160" s="41" t="s">
        <v>156</v>
      </c>
      <c r="J160" s="84">
        <f t="shared" si="64"/>
        <v>957995.19</v>
      </c>
      <c r="K160" s="84">
        <v>905484.3</v>
      </c>
      <c r="L160" s="41">
        <v>1</v>
      </c>
      <c r="M160" s="61">
        <v>0.52</v>
      </c>
      <c r="N160" s="35">
        <f>ROUND(H160*L160*M160,2)</f>
        <v>957995.19</v>
      </c>
      <c r="O160" s="63">
        <f t="shared" si="62"/>
        <v>79832.929999999993</v>
      </c>
    </row>
    <row r="161" spans="1:15" x14ac:dyDescent="0.25">
      <c r="A161" s="16">
        <v>114</v>
      </c>
      <c r="B161" s="17" t="s">
        <v>104</v>
      </c>
      <c r="C161" s="30">
        <v>103</v>
      </c>
      <c r="D161" s="32" t="s">
        <v>12</v>
      </c>
      <c r="E161" s="48">
        <v>1230500</v>
      </c>
      <c r="F161" s="9">
        <v>1.4550000000000001</v>
      </c>
      <c r="G161" s="9">
        <v>1.0289999999999999</v>
      </c>
      <c r="H161" s="35">
        <f t="shared" si="63"/>
        <v>1842298.45</v>
      </c>
      <c r="I161" s="41" t="s">
        <v>156</v>
      </c>
      <c r="J161" s="84">
        <f t="shared" si="64"/>
        <v>1123802.05</v>
      </c>
      <c r="K161" s="84">
        <v>666299.76</v>
      </c>
      <c r="L161" s="41">
        <v>1</v>
      </c>
      <c r="M161" s="61">
        <v>0.61</v>
      </c>
      <c r="N161" s="35">
        <f>ROUND(H161*L161*M161,2)</f>
        <v>1123802.05</v>
      </c>
      <c r="O161" s="63">
        <f t="shared" si="62"/>
        <v>93650.17</v>
      </c>
    </row>
    <row r="162" spans="1:15" x14ac:dyDescent="0.25">
      <c r="A162" s="16">
        <v>115</v>
      </c>
      <c r="B162" s="17" t="s">
        <v>105</v>
      </c>
      <c r="C162" s="30">
        <v>136</v>
      </c>
      <c r="D162" s="32" t="s">
        <v>12</v>
      </c>
      <c r="E162" s="48">
        <v>1230500</v>
      </c>
      <c r="F162" s="9">
        <v>1.4550000000000001</v>
      </c>
      <c r="G162" s="9">
        <v>1.0289999999999999</v>
      </c>
      <c r="H162" s="35">
        <f t="shared" si="63"/>
        <v>1842298.45</v>
      </c>
      <c r="I162" s="41" t="s">
        <v>156</v>
      </c>
      <c r="J162" s="84">
        <f t="shared" si="64"/>
        <v>773765.35</v>
      </c>
      <c r="K162" s="84">
        <v>828603.54</v>
      </c>
      <c r="L162" s="41">
        <v>1</v>
      </c>
      <c r="M162" s="61">
        <v>0.42</v>
      </c>
      <c r="N162" s="35">
        <f>ROUND(H162*L162*M162,2)</f>
        <v>773765.35</v>
      </c>
      <c r="O162" s="63">
        <f t="shared" si="62"/>
        <v>64480.45</v>
      </c>
    </row>
    <row r="163" spans="1:15" x14ac:dyDescent="0.25">
      <c r="A163" s="16">
        <v>116</v>
      </c>
      <c r="B163" s="17" t="s">
        <v>107</v>
      </c>
      <c r="C163" s="30">
        <v>298</v>
      </c>
      <c r="D163" s="32" t="s">
        <v>12</v>
      </c>
      <c r="E163" s="48">
        <v>1230500</v>
      </c>
      <c r="F163" s="9">
        <v>1.4550000000000001</v>
      </c>
      <c r="G163" s="9">
        <v>1.0289999999999999</v>
      </c>
      <c r="H163" s="35">
        <f t="shared" si="63"/>
        <v>1842298.45</v>
      </c>
      <c r="I163" s="41" t="s">
        <v>156</v>
      </c>
      <c r="J163" s="84">
        <f t="shared" si="64"/>
        <v>1492261.74</v>
      </c>
      <c r="K163" s="84">
        <v>324607.56000000006</v>
      </c>
      <c r="L163" s="41">
        <v>1</v>
      </c>
      <c r="M163" s="61">
        <v>0.81</v>
      </c>
      <c r="N163" s="35">
        <f>ROUND(H163*L163*M163,2)</f>
        <v>1492261.74</v>
      </c>
      <c r="O163" s="63">
        <f t="shared" si="62"/>
        <v>124355.15</v>
      </c>
    </row>
    <row r="164" spans="1:15" x14ac:dyDescent="0.25">
      <c r="A164" s="16">
        <v>117</v>
      </c>
      <c r="B164" s="17" t="s">
        <v>108</v>
      </c>
      <c r="C164" s="30">
        <v>314</v>
      </c>
      <c r="D164" s="32" t="s">
        <v>12</v>
      </c>
      <c r="E164" s="48">
        <v>1230500</v>
      </c>
      <c r="F164" s="9">
        <v>1.4550000000000001</v>
      </c>
      <c r="G164" s="9">
        <v>1.0289999999999999</v>
      </c>
      <c r="H164" s="35">
        <f t="shared" si="63"/>
        <v>1842298.45</v>
      </c>
      <c r="I164" s="41" t="s">
        <v>156</v>
      </c>
      <c r="J164" s="84">
        <f t="shared" si="64"/>
        <v>1492261.74</v>
      </c>
      <c r="K164" s="84">
        <v>491182.5</v>
      </c>
      <c r="L164" s="41">
        <v>1</v>
      </c>
      <c r="M164" s="61">
        <v>0.81</v>
      </c>
      <c r="N164" s="35">
        <f>ROUND(H164*L164*M164,2)</f>
        <v>1492261.74</v>
      </c>
      <c r="O164" s="63">
        <f t="shared" si="62"/>
        <v>124355.15</v>
      </c>
    </row>
    <row r="165" spans="1:15" ht="15.75" customHeight="1" x14ac:dyDescent="0.25">
      <c r="A165" s="143" t="s">
        <v>5</v>
      </c>
      <c r="B165" s="144"/>
      <c r="C165" s="144"/>
      <c r="D165" s="144"/>
      <c r="E165" s="144"/>
      <c r="F165" s="145"/>
      <c r="G165" s="129"/>
      <c r="H165" s="35"/>
      <c r="I165" s="41"/>
      <c r="J165" s="84"/>
      <c r="K165" s="84"/>
      <c r="L165" s="41"/>
      <c r="M165" s="60"/>
      <c r="N165" s="35"/>
      <c r="O165" s="63"/>
    </row>
    <row r="166" spans="1:15" x14ac:dyDescent="0.25">
      <c r="A166" s="16">
        <v>118</v>
      </c>
      <c r="B166" s="17" t="s">
        <v>110</v>
      </c>
      <c r="C166" s="8">
        <v>1127</v>
      </c>
      <c r="D166" s="32" t="s">
        <v>12</v>
      </c>
      <c r="E166" s="48">
        <v>2460900</v>
      </c>
      <c r="F166" s="9">
        <v>1.4550000000000001</v>
      </c>
      <c r="G166" s="9">
        <v>1.0289999999999999</v>
      </c>
      <c r="H166" s="35">
        <f t="shared" ref="H166" si="65">ROUND(E166*F166*G166,2)</f>
        <v>3684447.18</v>
      </c>
      <c r="I166" s="41" t="s">
        <v>156</v>
      </c>
      <c r="J166" s="84">
        <f>N166</f>
        <v>2358046.2000000002</v>
      </c>
      <c r="K166" s="84">
        <v>974425.1399999999</v>
      </c>
      <c r="L166" s="41">
        <v>1</v>
      </c>
      <c r="M166" s="61">
        <v>0.64</v>
      </c>
      <c r="N166" s="35">
        <f>ROUND(H166*L166*M166,2)</f>
        <v>2358046.2000000002</v>
      </c>
      <c r="O166" s="63">
        <f t="shared" si="62"/>
        <v>196503.85</v>
      </c>
    </row>
    <row r="167" spans="1:15" ht="15.75" customHeight="1" x14ac:dyDescent="0.25">
      <c r="A167" s="138" t="s">
        <v>140</v>
      </c>
      <c r="B167" s="139"/>
      <c r="C167" s="32">
        <f>SUM(C169:C177)</f>
        <v>2003</v>
      </c>
      <c r="D167" s="46"/>
      <c r="E167" s="56"/>
      <c r="F167" s="10"/>
      <c r="G167" s="10"/>
      <c r="H167" s="35">
        <f>SUM(H169:H177)</f>
        <v>18638235.84</v>
      </c>
      <c r="I167" s="41"/>
      <c r="J167" s="85">
        <f>SUM(J169:J177)</f>
        <v>12557511.399999999</v>
      </c>
      <c r="K167" s="85">
        <v>5638978.0800000001</v>
      </c>
      <c r="L167" s="51"/>
      <c r="M167" s="51"/>
      <c r="N167" s="51">
        <f t="shared" ref="N167:O167" si="66">SUM(N169:N177)</f>
        <v>12557511.399999999</v>
      </c>
      <c r="O167" s="80">
        <f t="shared" si="66"/>
        <v>1046459.3099999999</v>
      </c>
    </row>
    <row r="168" spans="1:15" ht="15.75" customHeight="1" x14ac:dyDescent="0.25">
      <c r="A168" s="140" t="s">
        <v>3</v>
      </c>
      <c r="B168" s="141"/>
      <c r="C168" s="141"/>
      <c r="D168" s="142"/>
      <c r="E168" s="17"/>
      <c r="F168" s="9"/>
      <c r="G168" s="9"/>
      <c r="H168" s="35"/>
      <c r="I168" s="41"/>
      <c r="J168" s="84"/>
      <c r="K168" s="84">
        <v>0</v>
      </c>
      <c r="L168" s="41"/>
      <c r="M168" s="60"/>
      <c r="N168" s="35"/>
      <c r="O168" s="63"/>
    </row>
    <row r="169" spans="1:15" x14ac:dyDescent="0.25">
      <c r="A169" s="16">
        <v>119</v>
      </c>
      <c r="B169" s="17" t="s">
        <v>149</v>
      </c>
      <c r="C169" s="8">
        <v>65</v>
      </c>
      <c r="D169" s="32" t="s">
        <v>12</v>
      </c>
      <c r="E169" s="48">
        <v>1230500</v>
      </c>
      <c r="F169" s="9">
        <v>1.84</v>
      </c>
      <c r="G169" s="9">
        <v>1.0289999999999999</v>
      </c>
      <c r="H169" s="35">
        <f t="shared" ref="H169" si="67">ROUND(E169*F169*G169,2)</f>
        <v>2329779.48</v>
      </c>
      <c r="I169" s="41" t="s">
        <v>156</v>
      </c>
      <c r="J169" s="84">
        <f>N169</f>
        <v>1164889.74</v>
      </c>
      <c r="K169" s="84">
        <v>1080264</v>
      </c>
      <c r="L169" s="81">
        <v>0.5</v>
      </c>
      <c r="M169" s="61">
        <v>1</v>
      </c>
      <c r="N169" s="35">
        <f>ROUND(H169*L169*M169,2)</f>
        <v>1164889.74</v>
      </c>
      <c r="O169" s="63">
        <f t="shared" ref="O169:O177" si="68">ROUND(N169/12,2)</f>
        <v>97074.15</v>
      </c>
    </row>
    <row r="170" spans="1:15" ht="15.75" customHeight="1" x14ac:dyDescent="0.25">
      <c r="A170" s="140" t="s">
        <v>4</v>
      </c>
      <c r="B170" s="141"/>
      <c r="C170" s="141"/>
      <c r="D170" s="142"/>
      <c r="E170" s="55"/>
      <c r="F170" s="9"/>
      <c r="G170" s="9"/>
      <c r="H170" s="35"/>
      <c r="I170" s="41"/>
      <c r="J170" s="84"/>
      <c r="K170" s="84"/>
      <c r="L170" s="41"/>
      <c r="M170" s="60"/>
      <c r="N170" s="35"/>
      <c r="O170" s="63"/>
    </row>
    <row r="171" spans="1:15" x14ac:dyDescent="0.25">
      <c r="A171" s="16">
        <v>120</v>
      </c>
      <c r="B171" s="17" t="s">
        <v>145</v>
      </c>
      <c r="C171" s="8">
        <v>320</v>
      </c>
      <c r="D171" s="32" t="s">
        <v>12</v>
      </c>
      <c r="E171" s="48">
        <v>1230500</v>
      </c>
      <c r="F171" s="9">
        <v>1.84</v>
      </c>
      <c r="G171" s="9">
        <v>1.0289999999999999</v>
      </c>
      <c r="H171" s="35">
        <f t="shared" ref="H171:H177" si="69">ROUND(E171*F171*G171,2)</f>
        <v>2329779.48</v>
      </c>
      <c r="I171" s="41" t="s">
        <v>156</v>
      </c>
      <c r="J171" s="84">
        <f t="shared" ref="J171:J177" si="70">N171</f>
        <v>978507.38</v>
      </c>
      <c r="K171" s="84">
        <v>1253106.24</v>
      </c>
      <c r="L171" s="41">
        <v>1</v>
      </c>
      <c r="M171" s="61">
        <v>0.42</v>
      </c>
      <c r="N171" s="35">
        <f>ROUND(H171*L171*M171,2)</f>
        <v>978507.38</v>
      </c>
      <c r="O171" s="63">
        <f t="shared" si="68"/>
        <v>81542.28</v>
      </c>
    </row>
    <row r="172" spans="1:15" x14ac:dyDescent="0.25">
      <c r="A172" s="16">
        <v>121</v>
      </c>
      <c r="B172" s="17" t="s">
        <v>146</v>
      </c>
      <c r="C172" s="8">
        <v>411</v>
      </c>
      <c r="D172" s="32" t="s">
        <v>12</v>
      </c>
      <c r="E172" s="48">
        <v>1230500</v>
      </c>
      <c r="F172" s="9">
        <v>1.84</v>
      </c>
      <c r="G172" s="9">
        <v>1.0289999999999999</v>
      </c>
      <c r="H172" s="35">
        <f t="shared" si="69"/>
        <v>2329779.48</v>
      </c>
      <c r="I172" s="41" t="s">
        <v>156</v>
      </c>
      <c r="J172" s="84">
        <f t="shared" si="70"/>
        <v>978507.38</v>
      </c>
      <c r="K172" s="84">
        <v>1253106.24</v>
      </c>
      <c r="L172" s="41">
        <v>1</v>
      </c>
      <c r="M172" s="61">
        <v>0.42</v>
      </c>
      <c r="N172" s="35">
        <f>ROUND(H172*L172*M172,2)</f>
        <v>978507.38</v>
      </c>
      <c r="O172" s="63">
        <f t="shared" si="68"/>
        <v>81542.28</v>
      </c>
    </row>
    <row r="173" spans="1:15" x14ac:dyDescent="0.25">
      <c r="A173" s="16">
        <v>122</v>
      </c>
      <c r="B173" s="17" t="s">
        <v>147</v>
      </c>
      <c r="C173" s="8">
        <v>321</v>
      </c>
      <c r="D173" s="32" t="s">
        <v>12</v>
      </c>
      <c r="E173" s="48">
        <v>1230500</v>
      </c>
      <c r="F173" s="9">
        <v>1.84</v>
      </c>
      <c r="G173" s="9">
        <v>1.0289999999999999</v>
      </c>
      <c r="H173" s="35">
        <f t="shared" si="69"/>
        <v>2329779.48</v>
      </c>
      <c r="I173" s="41" t="s">
        <v>156</v>
      </c>
      <c r="J173" s="84">
        <f t="shared" si="70"/>
        <v>1887121.38</v>
      </c>
      <c r="K173" s="84">
        <v>410500.32000000007</v>
      </c>
      <c r="L173" s="41">
        <v>1</v>
      </c>
      <c r="M173" s="61">
        <v>0.81</v>
      </c>
      <c r="N173" s="35">
        <f>ROUND(H173*L173*M173,2)</f>
        <v>1887121.38</v>
      </c>
      <c r="O173" s="63">
        <f t="shared" si="68"/>
        <v>157260.12</v>
      </c>
    </row>
    <row r="174" spans="1:15" x14ac:dyDescent="0.25">
      <c r="A174" s="16">
        <v>123</v>
      </c>
      <c r="B174" s="17" t="s">
        <v>148</v>
      </c>
      <c r="C174" s="8">
        <v>179</v>
      </c>
      <c r="D174" s="32" t="s">
        <v>12</v>
      </c>
      <c r="E174" s="48">
        <v>1230500</v>
      </c>
      <c r="F174" s="9">
        <v>1.84</v>
      </c>
      <c r="G174" s="9">
        <v>1.0289999999999999</v>
      </c>
      <c r="H174" s="35">
        <f t="shared" si="69"/>
        <v>2329779.48</v>
      </c>
      <c r="I174" s="41" t="s">
        <v>156</v>
      </c>
      <c r="J174" s="84">
        <f t="shared" si="70"/>
        <v>1887121.38</v>
      </c>
      <c r="K174" s="84">
        <v>410500.32000000007</v>
      </c>
      <c r="L174" s="41">
        <v>1</v>
      </c>
      <c r="M174" s="61">
        <v>0.81</v>
      </c>
      <c r="N174" s="35">
        <f>ROUND(H174*L174*M174,2)</f>
        <v>1887121.38</v>
      </c>
      <c r="O174" s="63">
        <f t="shared" si="68"/>
        <v>157260.12</v>
      </c>
    </row>
    <row r="175" spans="1:15" x14ac:dyDescent="0.25">
      <c r="A175" s="16">
        <v>124</v>
      </c>
      <c r="B175" s="17" t="s">
        <v>150</v>
      </c>
      <c r="C175" s="8">
        <v>173</v>
      </c>
      <c r="D175" s="32" t="s">
        <v>12</v>
      </c>
      <c r="E175" s="48">
        <v>1230500</v>
      </c>
      <c r="F175" s="9">
        <v>1.84</v>
      </c>
      <c r="G175" s="9">
        <v>1.0289999999999999</v>
      </c>
      <c r="H175" s="35">
        <f t="shared" si="69"/>
        <v>2329779.48</v>
      </c>
      <c r="I175" s="41" t="s">
        <v>156</v>
      </c>
      <c r="J175" s="84">
        <f t="shared" si="70"/>
        <v>1887121.38</v>
      </c>
      <c r="K175" s="84">
        <v>410500.32000000007</v>
      </c>
      <c r="L175" s="41">
        <v>1</v>
      </c>
      <c r="M175" s="61">
        <v>0.81</v>
      </c>
      <c r="N175" s="35">
        <f>ROUND(H175*L175*M175,2)</f>
        <v>1887121.38</v>
      </c>
      <c r="O175" s="63">
        <f t="shared" si="68"/>
        <v>157260.12</v>
      </c>
    </row>
    <row r="176" spans="1:15" x14ac:dyDescent="0.25">
      <c r="A176" s="16">
        <v>125</v>
      </c>
      <c r="B176" s="17" t="s">
        <v>151</v>
      </c>
      <c r="C176" s="8">
        <v>122</v>
      </c>
      <c r="D176" s="32" t="s">
        <v>12</v>
      </c>
      <c r="E176" s="48">
        <v>1230500</v>
      </c>
      <c r="F176" s="9">
        <v>1.84</v>
      </c>
      <c r="G176" s="9">
        <v>1.0289999999999999</v>
      </c>
      <c r="H176" s="35">
        <f t="shared" si="69"/>
        <v>2329779.48</v>
      </c>
      <c r="I176" s="41" t="s">
        <v>156</v>
      </c>
      <c r="J176" s="84">
        <f t="shared" si="70"/>
        <v>1887121.38</v>
      </c>
      <c r="K176" s="84">
        <v>410500.32000000007</v>
      </c>
      <c r="L176" s="41">
        <v>1</v>
      </c>
      <c r="M176" s="61">
        <v>0.81</v>
      </c>
      <c r="N176" s="35">
        <f>ROUND(H176*L176*M176,2)</f>
        <v>1887121.38</v>
      </c>
      <c r="O176" s="63">
        <f t="shared" si="68"/>
        <v>157260.12</v>
      </c>
    </row>
    <row r="177" spans="1:15" x14ac:dyDescent="0.25">
      <c r="A177" s="16">
        <v>126</v>
      </c>
      <c r="B177" s="17" t="s">
        <v>152</v>
      </c>
      <c r="C177" s="8">
        <v>412</v>
      </c>
      <c r="D177" s="32" t="s">
        <v>12</v>
      </c>
      <c r="E177" s="48">
        <v>1230500</v>
      </c>
      <c r="F177" s="9">
        <v>1.84</v>
      </c>
      <c r="G177" s="9">
        <v>1.0289999999999999</v>
      </c>
      <c r="H177" s="35">
        <f t="shared" si="69"/>
        <v>2329779.48</v>
      </c>
      <c r="I177" s="41" t="s">
        <v>156</v>
      </c>
      <c r="J177" s="84">
        <f t="shared" si="70"/>
        <v>1887121.38</v>
      </c>
      <c r="K177" s="84">
        <v>410500.32000000007</v>
      </c>
      <c r="L177" s="41">
        <v>1</v>
      </c>
      <c r="M177" s="61">
        <v>0.81</v>
      </c>
      <c r="N177" s="35">
        <f>ROUND(H177*L177*M177,2)</f>
        <v>1887121.38</v>
      </c>
      <c r="O177" s="63">
        <f t="shared" si="68"/>
        <v>157260.12</v>
      </c>
    </row>
    <row r="178" spans="1:15" ht="15.75" customHeight="1" x14ac:dyDescent="0.25">
      <c r="A178" s="138" t="s">
        <v>141</v>
      </c>
      <c r="B178" s="139"/>
      <c r="C178" s="32">
        <f>SUM(C180:C185)</f>
        <v>1844</v>
      </c>
      <c r="D178" s="46"/>
      <c r="E178" s="59"/>
      <c r="F178" s="10"/>
      <c r="G178" s="10"/>
      <c r="H178" s="35">
        <f>SUM(H180:H185)</f>
        <v>11053640.98</v>
      </c>
      <c r="I178" s="41"/>
      <c r="J178" s="85">
        <f>SUM(J180:J185)</f>
        <v>8032335.9000000004</v>
      </c>
      <c r="K178" s="85">
        <v>2855272.9800000004</v>
      </c>
      <c r="L178" s="51"/>
      <c r="M178" s="51"/>
      <c r="N178" s="51">
        <f t="shared" ref="N178:O178" si="71">SUM(N180:N185)</f>
        <v>8032335.9000000004</v>
      </c>
      <c r="O178" s="80">
        <f t="shared" si="71"/>
        <v>669361.32000000007</v>
      </c>
    </row>
    <row r="179" spans="1:15" ht="15.75" customHeight="1" x14ac:dyDescent="0.25">
      <c r="A179" s="140" t="s">
        <v>4</v>
      </c>
      <c r="B179" s="141"/>
      <c r="C179" s="141"/>
      <c r="D179" s="142"/>
      <c r="E179" s="59"/>
      <c r="F179" s="10"/>
      <c r="G179" s="10"/>
      <c r="H179" s="35"/>
      <c r="I179" s="41"/>
      <c r="J179" s="85"/>
      <c r="K179" s="85"/>
      <c r="L179" s="51"/>
      <c r="M179" s="51"/>
      <c r="N179" s="51"/>
      <c r="O179" s="80"/>
    </row>
    <row r="180" spans="1:15" x14ac:dyDescent="0.25">
      <c r="A180" s="23">
        <v>127</v>
      </c>
      <c r="B180" s="17" t="s">
        <v>36</v>
      </c>
      <c r="C180" s="8">
        <v>123</v>
      </c>
      <c r="D180" s="34" t="s">
        <v>12</v>
      </c>
      <c r="E180" s="48">
        <v>1230500</v>
      </c>
      <c r="F180" s="9">
        <v>1.4550000000000001</v>
      </c>
      <c r="G180" s="9">
        <v>1.0289999999999999</v>
      </c>
      <c r="H180" s="35">
        <f t="shared" ref="H180:H183" si="72">ROUND(E180*F180*G180,2)</f>
        <v>1842298.45</v>
      </c>
      <c r="I180" s="41" t="s">
        <v>156</v>
      </c>
      <c r="J180" s="84">
        <f t="shared" ref="J180:J183" si="73">N180</f>
        <v>1492261.74</v>
      </c>
      <c r="K180" s="84">
        <v>324607.56000000006</v>
      </c>
      <c r="L180" s="41">
        <v>1</v>
      </c>
      <c r="M180" s="61">
        <v>0.81</v>
      </c>
      <c r="N180" s="35">
        <f>ROUND(H180*L180*M180,2)</f>
        <v>1492261.74</v>
      </c>
      <c r="O180" s="63">
        <f t="shared" ref="O180:O185" si="74">ROUND(N180/12,2)</f>
        <v>124355.15</v>
      </c>
    </row>
    <row r="181" spans="1:15" x14ac:dyDescent="0.25">
      <c r="A181" s="16">
        <v>128</v>
      </c>
      <c r="B181" s="24" t="s">
        <v>38</v>
      </c>
      <c r="C181" s="8">
        <v>282</v>
      </c>
      <c r="D181" s="4" t="s">
        <v>12</v>
      </c>
      <c r="E181" s="49">
        <v>1230500</v>
      </c>
      <c r="F181" s="9">
        <v>1.4550000000000001</v>
      </c>
      <c r="G181" s="9">
        <v>1.0289999999999999</v>
      </c>
      <c r="H181" s="35">
        <f t="shared" si="72"/>
        <v>1842298.45</v>
      </c>
      <c r="I181" s="42" t="s">
        <v>156</v>
      </c>
      <c r="J181" s="87">
        <f t="shared" si="73"/>
        <v>1658068.61</v>
      </c>
      <c r="K181" s="87">
        <v>170846.04000000004</v>
      </c>
      <c r="L181" s="41">
        <v>1</v>
      </c>
      <c r="M181" s="62">
        <v>0.9</v>
      </c>
      <c r="N181" s="36">
        <f>ROUND(H181*L181*M181,2)</f>
        <v>1658068.61</v>
      </c>
      <c r="O181" s="64">
        <f t="shared" si="74"/>
        <v>138172.38</v>
      </c>
    </row>
    <row r="182" spans="1:15" x14ac:dyDescent="0.25">
      <c r="A182" s="16">
        <v>129</v>
      </c>
      <c r="B182" s="24" t="s">
        <v>39</v>
      </c>
      <c r="C182" s="8">
        <v>389</v>
      </c>
      <c r="D182" s="4" t="s">
        <v>12</v>
      </c>
      <c r="E182" s="49">
        <v>1230500</v>
      </c>
      <c r="F182" s="9">
        <v>1.4550000000000001</v>
      </c>
      <c r="G182" s="9">
        <v>1.0289999999999999</v>
      </c>
      <c r="H182" s="35">
        <f t="shared" si="72"/>
        <v>1842298.45</v>
      </c>
      <c r="I182" s="41" t="s">
        <v>156</v>
      </c>
      <c r="J182" s="84">
        <f t="shared" si="73"/>
        <v>1123802.05</v>
      </c>
      <c r="K182" s="84">
        <v>576605.55000000005</v>
      </c>
      <c r="L182" s="41">
        <v>1</v>
      </c>
      <c r="M182" s="61">
        <v>0.61</v>
      </c>
      <c r="N182" s="35">
        <f>ROUND(H182*L182*M182,2)</f>
        <v>1123802.05</v>
      </c>
      <c r="O182" s="63">
        <f t="shared" si="74"/>
        <v>93650.17</v>
      </c>
    </row>
    <row r="183" spans="1:15" x14ac:dyDescent="0.25">
      <c r="A183" s="16">
        <v>130</v>
      </c>
      <c r="B183" s="24" t="s">
        <v>175</v>
      </c>
      <c r="C183" s="8">
        <v>136</v>
      </c>
      <c r="D183" s="4" t="s">
        <v>12</v>
      </c>
      <c r="E183" s="49">
        <v>1230500</v>
      </c>
      <c r="F183" s="9">
        <v>1.4550000000000001</v>
      </c>
      <c r="G183" s="9">
        <v>1.0289999999999999</v>
      </c>
      <c r="H183" s="35">
        <f t="shared" si="72"/>
        <v>1842298.45</v>
      </c>
      <c r="I183" s="41" t="s">
        <v>156</v>
      </c>
      <c r="J183" s="84">
        <f t="shared" si="73"/>
        <v>1658068.61</v>
      </c>
      <c r="K183" s="84">
        <v>619317.09000000008</v>
      </c>
      <c r="L183" s="41">
        <v>1</v>
      </c>
      <c r="M183" s="61">
        <v>0.9</v>
      </c>
      <c r="N183" s="35">
        <f>ROUND(H183*L183*M183,2)</f>
        <v>1658068.61</v>
      </c>
      <c r="O183" s="63">
        <f t="shared" si="74"/>
        <v>138172.38</v>
      </c>
    </row>
    <row r="184" spans="1:15" ht="15.75" customHeight="1" x14ac:dyDescent="0.25">
      <c r="A184" s="143" t="s">
        <v>5</v>
      </c>
      <c r="B184" s="144"/>
      <c r="C184" s="144"/>
      <c r="D184" s="145"/>
      <c r="E184" s="55"/>
      <c r="F184" s="9"/>
      <c r="G184" s="9"/>
      <c r="H184" s="35"/>
      <c r="I184" s="41"/>
      <c r="J184" s="84"/>
      <c r="K184" s="84"/>
      <c r="L184" s="41"/>
      <c r="M184" s="60"/>
      <c r="N184" s="35"/>
      <c r="O184" s="63"/>
    </row>
    <row r="185" spans="1:15" x14ac:dyDescent="0.25">
      <c r="A185" s="16">
        <v>131</v>
      </c>
      <c r="B185" s="24" t="s">
        <v>37</v>
      </c>
      <c r="C185" s="8">
        <v>914</v>
      </c>
      <c r="D185" s="4" t="s">
        <v>12</v>
      </c>
      <c r="E185" s="49">
        <v>2460900</v>
      </c>
      <c r="F185" s="12">
        <v>1.4550000000000001</v>
      </c>
      <c r="G185" s="12">
        <v>1.0289999999999999</v>
      </c>
      <c r="H185" s="35">
        <f t="shared" ref="H185" si="75">ROUND(E185*F185*G185,2)</f>
        <v>3684447.18</v>
      </c>
      <c r="I185" s="42" t="s">
        <v>162</v>
      </c>
      <c r="J185" s="87">
        <f>N185</f>
        <v>2100134.89</v>
      </c>
      <c r="K185" s="87">
        <v>1163896.74</v>
      </c>
      <c r="L185" s="41">
        <v>1</v>
      </c>
      <c r="M185" s="82">
        <v>0.56999999999999995</v>
      </c>
      <c r="N185" s="36">
        <f>ROUND(H185*L185*M185,2)</f>
        <v>2100134.89</v>
      </c>
      <c r="O185" s="64">
        <f t="shared" si="74"/>
        <v>175011.24</v>
      </c>
    </row>
    <row r="186" spans="1:15" ht="15.75" customHeight="1" x14ac:dyDescent="0.25">
      <c r="A186" s="138" t="s">
        <v>142</v>
      </c>
      <c r="B186" s="139"/>
      <c r="C186" s="32">
        <f>SUM(C188:C194)</f>
        <v>3643</v>
      </c>
      <c r="D186" s="46"/>
      <c r="E186" s="56"/>
      <c r="F186" s="10"/>
      <c r="G186" s="10"/>
      <c r="H186" s="35">
        <f>SUM(H188:H194)</f>
        <v>12895939.43</v>
      </c>
      <c r="I186" s="41"/>
      <c r="J186" s="85">
        <f>SUM(J188:J194)</f>
        <v>8621880.370000001</v>
      </c>
      <c r="K186" s="85">
        <v>3658350</v>
      </c>
      <c r="L186" s="51"/>
      <c r="M186" s="51"/>
      <c r="N186" s="51">
        <f t="shared" ref="N186:O186" si="76">SUM(N188:N194)</f>
        <v>8621880.370000001</v>
      </c>
      <c r="O186" s="80">
        <f t="shared" si="76"/>
        <v>718490.06</v>
      </c>
    </row>
    <row r="187" spans="1:15" ht="15.75" customHeight="1" x14ac:dyDescent="0.25">
      <c r="A187" s="140" t="s">
        <v>4</v>
      </c>
      <c r="B187" s="141"/>
      <c r="C187" s="141"/>
      <c r="D187" s="142"/>
      <c r="E187" s="17"/>
      <c r="F187" s="9"/>
      <c r="G187" s="9"/>
      <c r="H187" s="35"/>
      <c r="I187" s="41"/>
      <c r="J187" s="84"/>
      <c r="K187" s="84"/>
      <c r="L187" s="41"/>
      <c r="M187" s="60"/>
      <c r="N187" s="35"/>
      <c r="O187" s="63"/>
    </row>
    <row r="188" spans="1:15" x14ac:dyDescent="0.25">
      <c r="A188" s="16">
        <v>132</v>
      </c>
      <c r="B188" s="25" t="s">
        <v>59</v>
      </c>
      <c r="C188" s="31">
        <v>211</v>
      </c>
      <c r="D188" s="4" t="s">
        <v>12</v>
      </c>
      <c r="E188" s="49">
        <v>1230500</v>
      </c>
      <c r="F188" s="12">
        <v>1.4550000000000001</v>
      </c>
      <c r="G188" s="12">
        <v>1.0289999999999999</v>
      </c>
      <c r="H188" s="35">
        <f t="shared" ref="H188:H192" si="77">ROUND(E188*F188*G188,2)</f>
        <v>1842298.45</v>
      </c>
      <c r="I188" s="41" t="s">
        <v>156</v>
      </c>
      <c r="J188" s="84">
        <f t="shared" ref="J188:J192" si="78">N188</f>
        <v>1492261.74</v>
      </c>
      <c r="K188" s="84">
        <v>367319.10000000009</v>
      </c>
      <c r="L188" s="41">
        <v>1</v>
      </c>
      <c r="M188" s="61">
        <v>0.81</v>
      </c>
      <c r="N188" s="35">
        <f>ROUND(H188*L188*M188,2)</f>
        <v>1492261.74</v>
      </c>
      <c r="O188" s="63">
        <f t="shared" ref="O188:O194" si="79">ROUND(N188/12,2)</f>
        <v>124355.15</v>
      </c>
    </row>
    <row r="189" spans="1:15" x14ac:dyDescent="0.25">
      <c r="A189" s="16">
        <v>133</v>
      </c>
      <c r="B189" s="25" t="s">
        <v>60</v>
      </c>
      <c r="C189" s="31">
        <v>340</v>
      </c>
      <c r="D189" s="4" t="s">
        <v>12</v>
      </c>
      <c r="E189" s="49">
        <v>1230500</v>
      </c>
      <c r="F189" s="12">
        <v>1.4550000000000001</v>
      </c>
      <c r="G189" s="12">
        <v>1.0289999999999999</v>
      </c>
      <c r="H189" s="35">
        <f t="shared" si="77"/>
        <v>1842298.45</v>
      </c>
      <c r="I189" s="41" t="s">
        <v>156</v>
      </c>
      <c r="J189" s="84">
        <f t="shared" si="78"/>
        <v>773765.35</v>
      </c>
      <c r="K189" s="84">
        <v>990907.32</v>
      </c>
      <c r="L189" s="41">
        <v>1</v>
      </c>
      <c r="M189" s="61">
        <v>0.42</v>
      </c>
      <c r="N189" s="35">
        <f>ROUND(H189*L189*M189,2)</f>
        <v>773765.35</v>
      </c>
      <c r="O189" s="63">
        <f t="shared" si="79"/>
        <v>64480.45</v>
      </c>
    </row>
    <row r="190" spans="1:15" x14ac:dyDescent="0.25">
      <c r="A190" s="16">
        <v>134</v>
      </c>
      <c r="B190" s="25" t="s">
        <v>61</v>
      </c>
      <c r="C190" s="8">
        <v>400</v>
      </c>
      <c r="D190" s="4" t="s">
        <v>12</v>
      </c>
      <c r="E190" s="49">
        <v>1230500</v>
      </c>
      <c r="F190" s="12">
        <v>1.4550000000000001</v>
      </c>
      <c r="G190" s="12">
        <v>1.0289999999999999</v>
      </c>
      <c r="H190" s="35">
        <f t="shared" si="77"/>
        <v>1842298.45</v>
      </c>
      <c r="I190" s="41" t="s">
        <v>156</v>
      </c>
      <c r="J190" s="84">
        <f t="shared" si="78"/>
        <v>1492261.74</v>
      </c>
      <c r="K190" s="84">
        <v>324607.56000000006</v>
      </c>
      <c r="L190" s="41">
        <v>1</v>
      </c>
      <c r="M190" s="61">
        <v>0.81</v>
      </c>
      <c r="N190" s="35">
        <f>ROUND(H190*L190*M190,2)</f>
        <v>1492261.74</v>
      </c>
      <c r="O190" s="63">
        <f t="shared" si="79"/>
        <v>124355.15</v>
      </c>
    </row>
    <row r="191" spans="1:15" x14ac:dyDescent="0.25">
      <c r="A191" s="16">
        <v>135</v>
      </c>
      <c r="B191" s="17" t="s">
        <v>153</v>
      </c>
      <c r="C191" s="29">
        <v>881</v>
      </c>
      <c r="D191" s="3" t="s">
        <v>12</v>
      </c>
      <c r="E191" s="49">
        <v>1230500</v>
      </c>
      <c r="F191" s="12">
        <v>1.4550000000000001</v>
      </c>
      <c r="G191" s="12">
        <v>1.0289999999999999</v>
      </c>
      <c r="H191" s="35">
        <f t="shared" si="77"/>
        <v>1842298.45</v>
      </c>
      <c r="I191" s="41" t="s">
        <v>156</v>
      </c>
      <c r="J191" s="84">
        <f t="shared" si="78"/>
        <v>1492261.74</v>
      </c>
      <c r="K191" s="84">
        <v>324607.56000000006</v>
      </c>
      <c r="L191" s="41">
        <v>1</v>
      </c>
      <c r="M191" s="61">
        <v>0.81</v>
      </c>
      <c r="N191" s="35">
        <f>ROUND(H191*L191*M191,2)</f>
        <v>1492261.74</v>
      </c>
      <c r="O191" s="63">
        <f t="shared" si="79"/>
        <v>124355.15</v>
      </c>
    </row>
    <row r="192" spans="1:15" x14ac:dyDescent="0.25">
      <c r="A192" s="16">
        <v>136</v>
      </c>
      <c r="B192" s="17" t="s">
        <v>62</v>
      </c>
      <c r="C192" s="29">
        <v>625</v>
      </c>
      <c r="D192" s="3" t="s">
        <v>12</v>
      </c>
      <c r="E192" s="49">
        <v>1230500</v>
      </c>
      <c r="F192" s="12">
        <v>1.4550000000000001</v>
      </c>
      <c r="G192" s="12">
        <v>1.0289999999999999</v>
      </c>
      <c r="H192" s="35">
        <f t="shared" si="77"/>
        <v>1842298.45</v>
      </c>
      <c r="I192" s="41" t="s">
        <v>156</v>
      </c>
      <c r="J192" s="84">
        <f t="shared" si="78"/>
        <v>1492261.74</v>
      </c>
      <c r="K192" s="84">
        <v>324607.56000000006</v>
      </c>
      <c r="L192" s="41">
        <v>1</v>
      </c>
      <c r="M192" s="61">
        <v>0.81</v>
      </c>
      <c r="N192" s="35">
        <f>ROUND(H192*L192*M192,2)</f>
        <v>1492261.74</v>
      </c>
      <c r="O192" s="63">
        <f t="shared" si="79"/>
        <v>124355.15</v>
      </c>
    </row>
    <row r="193" spans="1:15" ht="15.75" customHeight="1" x14ac:dyDescent="0.25">
      <c r="A193" s="143" t="s">
        <v>5</v>
      </c>
      <c r="B193" s="144"/>
      <c r="C193" s="144"/>
      <c r="D193" s="145"/>
      <c r="E193" s="55"/>
      <c r="F193" s="9"/>
      <c r="G193" s="9"/>
      <c r="H193" s="35"/>
      <c r="I193" s="41"/>
      <c r="J193" s="84"/>
      <c r="K193" s="84"/>
      <c r="L193" s="41"/>
      <c r="M193" s="60"/>
      <c r="N193" s="35"/>
      <c r="O193" s="63"/>
    </row>
    <row r="194" spans="1:15" ht="16.5" thickBot="1" x14ac:dyDescent="0.3">
      <c r="A194" s="88">
        <v>137</v>
      </c>
      <c r="B194" s="89" t="s">
        <v>63</v>
      </c>
      <c r="C194" s="90">
        <v>1186</v>
      </c>
      <c r="D194" s="91" t="s">
        <v>12</v>
      </c>
      <c r="E194" s="116">
        <v>2460900</v>
      </c>
      <c r="F194" s="105">
        <v>1.4550000000000001</v>
      </c>
      <c r="G194" s="105">
        <v>1.0289999999999999</v>
      </c>
      <c r="H194" s="95">
        <f t="shared" ref="H194" si="80">ROUND(E194*F194*G194,2)</f>
        <v>3684447.18</v>
      </c>
      <c r="I194" s="92" t="s">
        <v>156</v>
      </c>
      <c r="J194" s="93">
        <f>N194</f>
        <v>1879068.06</v>
      </c>
      <c r="K194" s="93">
        <v>1326300.8999999999</v>
      </c>
      <c r="L194" s="92">
        <v>1</v>
      </c>
      <c r="M194" s="94">
        <v>0.51</v>
      </c>
      <c r="N194" s="95">
        <f>ROUND(H194*L194*M194,2)</f>
        <v>1879068.06</v>
      </c>
      <c r="O194" s="96">
        <f t="shared" si="79"/>
        <v>156589.01</v>
      </c>
    </row>
    <row r="195" spans="1:15" ht="16.5" customHeight="1" thickBot="1" x14ac:dyDescent="0.3">
      <c r="A195" s="132" t="s">
        <v>165</v>
      </c>
      <c r="B195" s="133"/>
      <c r="C195" s="97">
        <f>C13+C24+C47+C59+C71+C84+C94+C105+C114+C121+C140+C154+C167+C178+C186</f>
        <v>41737</v>
      </c>
      <c r="D195" s="76"/>
      <c r="E195" s="98"/>
      <c r="F195" s="99"/>
      <c r="G195" s="99"/>
      <c r="H195" s="121">
        <f>H13+H24+H47+H59+H71+H84+H94+H105+H114+H121+H140+H154+H167+H178+H186</f>
        <v>287403840.87</v>
      </c>
      <c r="I195" s="100"/>
      <c r="J195" s="101">
        <f>J13+J24+J47+J59+J71+J84+J94+J105+J114+J121+J140+J154+J167+J178+J186</f>
        <v>188654153.37</v>
      </c>
      <c r="K195" s="101">
        <v>88543387.140000045</v>
      </c>
      <c r="L195" s="102"/>
      <c r="M195" s="102"/>
      <c r="N195" s="102">
        <f t="shared" ref="N195:O195" si="81">N13+N24+N47+N59+N71+N84+N94+N105+N114+N121+N140+N154+N167+N178+N186</f>
        <v>188654153.37</v>
      </c>
      <c r="O195" s="103">
        <f t="shared" si="81"/>
        <v>15721179.810000001</v>
      </c>
    </row>
    <row r="196" spans="1:15" ht="18.75" x14ac:dyDescent="0.25">
      <c r="C196" s="161" t="s">
        <v>161</v>
      </c>
      <c r="D196" s="161"/>
      <c r="E196" s="161"/>
      <c r="F196" s="161"/>
      <c r="G196" s="161"/>
      <c r="H196" s="161"/>
      <c r="I196" s="161"/>
    </row>
    <row r="197" spans="1:15" ht="18.75" x14ac:dyDescent="0.25">
      <c r="C197" s="43" t="s">
        <v>159</v>
      </c>
      <c r="D197" s="44"/>
      <c r="E197" s="106"/>
      <c r="F197" s="106"/>
      <c r="G197" s="106"/>
      <c r="H197" s="122"/>
      <c r="I197" s="117">
        <v>0.8</v>
      </c>
    </row>
    <row r="198" spans="1:15" ht="18.75" x14ac:dyDescent="0.25">
      <c r="C198" s="43" t="s">
        <v>160</v>
      </c>
      <c r="D198" s="44"/>
      <c r="E198" s="106"/>
      <c r="F198" s="106"/>
      <c r="G198" s="106"/>
      <c r="H198" s="122"/>
      <c r="I198" s="117">
        <v>0.2</v>
      </c>
    </row>
  </sheetData>
  <mergeCells count="65">
    <mergeCell ref="D2:H2"/>
    <mergeCell ref="M5:O5"/>
    <mergeCell ref="C6:O6"/>
    <mergeCell ref="A8:A11"/>
    <mergeCell ref="B8:B11"/>
    <mergeCell ref="C8:C11"/>
    <mergeCell ref="D8:D11"/>
    <mergeCell ref="E8:E11"/>
    <mergeCell ref="F8:F11"/>
    <mergeCell ref="H8:H11"/>
    <mergeCell ref="I8:I11"/>
    <mergeCell ref="J8:J11"/>
    <mergeCell ref="K8:K11"/>
    <mergeCell ref="L8:L11"/>
    <mergeCell ref="M8:O8"/>
    <mergeCell ref="M9:M11"/>
    <mergeCell ref="N9:O10"/>
    <mergeCell ref="A71:B71"/>
    <mergeCell ref="A13:B13"/>
    <mergeCell ref="A14:D14"/>
    <mergeCell ref="A18:D18"/>
    <mergeCell ref="A24:B24"/>
    <mergeCell ref="A25:D25"/>
    <mergeCell ref="A31:D31"/>
    <mergeCell ref="A47:B47"/>
    <mergeCell ref="A48:D48"/>
    <mergeCell ref="A50:D50"/>
    <mergeCell ref="A59:B59"/>
    <mergeCell ref="A60:D60"/>
    <mergeCell ref="A115:D115"/>
    <mergeCell ref="A72:D72"/>
    <mergeCell ref="A77:D77"/>
    <mergeCell ref="A84:B84"/>
    <mergeCell ref="A85:D85"/>
    <mergeCell ref="A87:D87"/>
    <mergeCell ref="A94:B94"/>
    <mergeCell ref="A179:D179"/>
    <mergeCell ref="A184:D184"/>
    <mergeCell ref="A143:D143"/>
    <mergeCell ref="A151:D151"/>
    <mergeCell ref="A154:B154"/>
    <mergeCell ref="A155:D155"/>
    <mergeCell ref="A158:F158"/>
    <mergeCell ref="A165:F165"/>
    <mergeCell ref="G8:G11"/>
    <mergeCell ref="A167:B167"/>
    <mergeCell ref="A168:D168"/>
    <mergeCell ref="A170:D170"/>
    <mergeCell ref="A178:B178"/>
    <mergeCell ref="A121:B121"/>
    <mergeCell ref="A122:F122"/>
    <mergeCell ref="A124:D124"/>
    <mergeCell ref="A137:D137"/>
    <mergeCell ref="A140:B140"/>
    <mergeCell ref="A141:D141"/>
    <mergeCell ref="A95:D95"/>
    <mergeCell ref="A105:B105"/>
    <mergeCell ref="A106:D106"/>
    <mergeCell ref="A109:D109"/>
    <mergeCell ref="A114:B114"/>
    <mergeCell ref="A186:B186"/>
    <mergeCell ref="A187:D187"/>
    <mergeCell ref="A193:D193"/>
    <mergeCell ref="A195:B195"/>
    <mergeCell ref="C196:I196"/>
  </mergeCells>
  <printOptions horizontalCentered="1"/>
  <pageMargins left="0.31496062992125984" right="0.11811023622047245" top="0.35433070866141736" bottom="0.35433070866141736" header="0" footer="0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КД 1,029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nikulina_ov</dc:creator>
  <cp:lastModifiedBy>Татьяна В. Козлова</cp:lastModifiedBy>
  <cp:lastPrinted>2023-07-20T13:59:05Z</cp:lastPrinted>
  <dcterms:created xsi:type="dcterms:W3CDTF">2019-11-15T09:52:30Z</dcterms:created>
  <dcterms:modified xsi:type="dcterms:W3CDTF">2023-12-15T09:16:43Z</dcterms:modified>
</cp:coreProperties>
</file>